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2"/>
  </bookViews>
  <sheets>
    <sheet name="изм ПФХ 2013 прил.1" sheetId="1" r:id="rId1"/>
    <sheet name="прил. 2 за 2013 г на 10.01.2014" sheetId="2" r:id="rId2"/>
    <sheet name="Лист1" sheetId="3" r:id="rId3"/>
  </sheets>
  <definedNames>
    <definedName name="_xlnm.Print_Area" localSheetId="0">'изм ПФХ 2013 прил.1'!$A$1:$N$198</definedName>
    <definedName name="_xlnm.Print_Area" localSheetId="1">'прил. 2 за 2013 г на 10.01.2014'!$A$1:$N$62</definedName>
  </definedNames>
  <calcPr fullCalcOnLoad="1"/>
</workbook>
</file>

<file path=xl/sharedStrings.xml><?xml version="1.0" encoding="utf-8"?>
<sst xmlns="http://schemas.openxmlformats.org/spreadsheetml/2006/main" count="354" uniqueCount="266">
  <si>
    <t xml:space="preserve"> </t>
  </si>
  <si>
    <t xml:space="preserve"> УТВЕРЖДАЮ</t>
  </si>
  <si>
    <t xml:space="preserve">                                          </t>
  </si>
  <si>
    <t xml:space="preserve">                                            </t>
  </si>
  <si>
    <t xml:space="preserve"> (наименование должности лица, утверждающего документ)</t>
  </si>
  <si>
    <t xml:space="preserve">                                             </t>
  </si>
  <si>
    <t xml:space="preserve">                                           </t>
  </si>
  <si>
    <t xml:space="preserve">                                      </t>
  </si>
  <si>
    <t xml:space="preserve">                   </t>
  </si>
  <si>
    <t>План финансово-хозяйственной деятельности</t>
  </si>
  <si>
    <t xml:space="preserve">                                                              </t>
  </si>
  <si>
    <t xml:space="preserve">  КОДЫ</t>
  </si>
  <si>
    <t xml:space="preserve">Форма по </t>
  </si>
  <si>
    <t xml:space="preserve">                                                     </t>
  </si>
  <si>
    <t xml:space="preserve">КФД   </t>
  </si>
  <si>
    <t>Дата</t>
  </si>
  <si>
    <t>Наименование муниципального   учреждения</t>
  </si>
  <si>
    <t>по ОКПО</t>
  </si>
  <si>
    <t>ИНН/КПП</t>
  </si>
  <si>
    <t xml:space="preserve">Единица измерения: руб.  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</si>
  <si>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</si>
  <si>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</si>
  <si>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учреждения:</t>
  </si>
  <si>
    <t>I. Сведения о деятельности муниципального 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</si>
  <si>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</si>
  <si>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</si>
  <si>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</si>
  <si>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>II. Показатели финансового состояния учреждения</t>
  </si>
  <si>
    <t xml:space="preserve">Наименование показателя                       </t>
  </si>
  <si>
    <t>Сумма</t>
  </si>
  <si>
    <t xml:space="preserve">I. Нефинансовые активы, всего                                         </t>
  </si>
  <si>
    <t xml:space="preserve">Из них:                                                               </t>
  </si>
  <si>
    <t xml:space="preserve">1.1. Общая балансовая стоимость недвижимого муниципального имущества, всего  </t>
  </si>
  <si>
    <t xml:space="preserve">В том числе:                                                          </t>
  </si>
  <si>
    <t xml:space="preserve">1.1.1. стоимость имущества, закрепленного собственником имущества за муниципальным учреждением на праве оперативного управления   </t>
  </si>
  <si>
    <t xml:space="preserve">1.1.2. стоимость имущества, приобретенного муниципальным  учреждением за счет выделенных собственником имущества учреждения  средств                                                               </t>
  </si>
  <si>
    <t xml:space="preserve">1.1.3. стоимость имущества, приобретенного муниципальным учреждением за счет доходов, полученных от платной и иной приносящей  доход деятельности                                                    </t>
  </si>
  <si>
    <t xml:space="preserve">1.1.4. остаточная стоимость недвижимого муниципального имущества      </t>
  </si>
  <si>
    <t xml:space="preserve">1.2. Общая балансовая стоимость движимого муниципального имущества, всего      </t>
  </si>
  <si>
    <t xml:space="preserve">1.2.1. Общая балансовая стоимость особо ценного движимого имущества   </t>
  </si>
  <si>
    <t xml:space="preserve">1.2.2. Остаточная стоимость особо ценного движимого имущества         </t>
  </si>
  <si>
    <t xml:space="preserve">II. Финансовые активы, всего                                          </t>
  </si>
  <si>
    <t xml:space="preserve">2.1. Дебиторская задолженность по доходам, полученным за счет средств местного бюджета    </t>
  </si>
  <si>
    <t xml:space="preserve">2.2. Дебиторская задолженность по выданным авансам, полученным за счет средств местного бюджета, всего    </t>
  </si>
  <si>
    <t xml:space="preserve">2.2.1. по выданным авансам на услуги связи                            </t>
  </si>
  <si>
    <t xml:space="preserve">2.2.2. по выданным авансам на транспортные услуги                     </t>
  </si>
  <si>
    <t xml:space="preserve">2.2.3. по выданным авансам на коммунальные услуги                     </t>
  </si>
  <si>
    <t xml:space="preserve">2.2.4. по выданным авансам на услуги по содержанию имущества          </t>
  </si>
  <si>
    <t xml:space="preserve">2.2.5. по выданным авансам на прочие услуги                           </t>
  </si>
  <si>
    <t xml:space="preserve">2.2.6. по выданным авансам на приобретение основных средств           </t>
  </si>
  <si>
    <t xml:space="preserve">2.2.7. по выданным авансам на приобретение нематериальных активов     </t>
  </si>
  <si>
    <t xml:space="preserve">2.2.8. по выданным авансам на приобретение непроизведенных активов    </t>
  </si>
  <si>
    <t xml:space="preserve">2.2.9. по выданным авансам на приобретение материальных запасов       </t>
  </si>
  <si>
    <t xml:space="preserve">2.2.10. по выданным авансам на прочие расходы              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</si>
  <si>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    </t>
  </si>
  <si>
    <t xml:space="preserve">2.3.1. по выданным авансам на услуги связи                            </t>
  </si>
  <si>
    <t xml:space="preserve">2.3.2. по выданным авансам на транспортные услуги                     </t>
  </si>
  <si>
    <t xml:space="preserve">2.3.3. по выданным авансам на коммунальные услуги                     </t>
  </si>
  <si>
    <t xml:space="preserve">2.3.4. по выданным авансам на услуги по содержанию имущества          </t>
  </si>
  <si>
    <t xml:space="preserve">2.3.5. по выданным авансам на прочие услуги                           </t>
  </si>
  <si>
    <t xml:space="preserve">2.3.6. по выданным авансам на приобретение основных средств           </t>
  </si>
  <si>
    <t xml:space="preserve">2.3.7. по выданным авансам на приобретение нематериальных активов     </t>
  </si>
  <si>
    <t xml:space="preserve">2.3.8. по выданным авансам на приобретение непроизведенных активов    </t>
  </si>
  <si>
    <t xml:space="preserve">2.3.9. по выданным авансам на приобретение материальных запасов       </t>
  </si>
  <si>
    <t xml:space="preserve">2.3.10. по выданным авансам на прочие расходы                         </t>
  </si>
  <si>
    <t xml:space="preserve">III. Обязательства, всего                                             </t>
  </si>
  <si>
    <t xml:space="preserve">3.1. Просроченная кредиторская задолженность                          </t>
  </si>
  <si>
    <t xml:space="preserve">3.2. Кредиторская задолженность по расчетам с поставщиками и  подрядчиками за счет средств бюджета, всего              </t>
  </si>
  <si>
    <t xml:space="preserve">3.2.1. по начислениям на выплаты по оплате труда                      </t>
  </si>
  <si>
    <t xml:space="preserve">3.2.2. по оплате услуг связи                                          </t>
  </si>
  <si>
    <t xml:space="preserve">3.2.3. по оплате транспортных услуг                                   </t>
  </si>
  <si>
    <t xml:space="preserve">3.2.4. по оплате коммунальных услуг                                   </t>
  </si>
  <si>
    <t xml:space="preserve">3.2.5. по оплате услуг по содержанию имущества                        </t>
  </si>
  <si>
    <t xml:space="preserve">3.2.6. по оплате прочих услуг                                         </t>
  </si>
  <si>
    <t xml:space="preserve">3.2.7. по приобретению основных средств                               </t>
  </si>
  <si>
    <t xml:space="preserve">3.2.8. по приобретению нематериальных активов                         </t>
  </si>
  <si>
    <t xml:space="preserve">3.2.9. по приобретению непроизведенных активов                        </t>
  </si>
  <si>
    <t xml:space="preserve">3.2.10. по приобретению материальных запасов                          </t>
  </si>
  <si>
    <t xml:space="preserve">3.2.11. по оплате прочих расходов                                     </t>
  </si>
  <si>
    <t xml:space="preserve">3.2.12. по платежам в бюджет                                          </t>
  </si>
  <si>
    <t xml:space="preserve">3.2.13. по прочим расчетам с кредиторами                              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</si>
  <si>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          </t>
  </si>
  <si>
    <t xml:space="preserve">3.3.1. по начислениям на выплаты по оплате труда                      </t>
  </si>
  <si>
    <t xml:space="preserve">3.3.2. по оплате услуг связи                                          </t>
  </si>
  <si>
    <t xml:space="preserve">3.3.3. по оплате транспортных услуг                                   </t>
  </si>
  <si>
    <t xml:space="preserve">3.3.4. по оплате коммунальных услуг                                   </t>
  </si>
  <si>
    <t xml:space="preserve">3.3.5. по оплате услуг по содержанию имущества                        </t>
  </si>
  <si>
    <t xml:space="preserve">3.3.6. по оплате прочих услуг                                         </t>
  </si>
  <si>
    <t xml:space="preserve">3.3.7. по приобретению основных средств                               </t>
  </si>
  <si>
    <t xml:space="preserve">3.3.8. по приобретению нематериальных активов                         </t>
  </si>
  <si>
    <t xml:space="preserve">3.3.9. по приобретению непроизведенных активов                        </t>
  </si>
  <si>
    <t xml:space="preserve">3.3.10. по приобретению материальных запасов                          </t>
  </si>
  <si>
    <t xml:space="preserve">3.3.11. по оплате прочих расходов                                     </t>
  </si>
  <si>
    <t xml:space="preserve">3.3.12. по платежам в бюджет                                          </t>
  </si>
  <si>
    <t xml:space="preserve">3.3.13. по прочим расчетам с кредиторами                              </t>
  </si>
  <si>
    <t>III. Показатели по поступлениям и выплатам учреждения</t>
  </si>
  <si>
    <t xml:space="preserve">Наименование показателя  </t>
  </si>
  <si>
    <t>КОСГУ</t>
  </si>
  <si>
    <t>Очередной финансовый год</t>
  </si>
  <si>
    <t xml:space="preserve">первый год планового периода    </t>
  </si>
  <si>
    <t xml:space="preserve">второй год планового периода </t>
  </si>
  <si>
    <t xml:space="preserve">В т.ч. по лицевым счетам, открытым в Финансовом управлении   </t>
  </si>
  <si>
    <t>В т.ч. по счетам, открытым в кредитных организациях</t>
  </si>
  <si>
    <t xml:space="preserve">очередной финансовый год  </t>
  </si>
  <si>
    <t>Всего, в т.ч.:</t>
  </si>
  <si>
    <t>Субсидии на вып.муниципального задания</t>
  </si>
  <si>
    <t>Иные субсидии</t>
  </si>
  <si>
    <t xml:space="preserve">Поступления от иной приносящей доход деятельности, всего        </t>
  </si>
  <si>
    <t xml:space="preserve">Планируемый остаток средств на начало планируемого года      </t>
  </si>
  <si>
    <t>х</t>
  </si>
  <si>
    <t xml:space="preserve">Поступления, всего        </t>
  </si>
  <si>
    <t xml:space="preserve">В том числе:              </t>
  </si>
  <si>
    <t xml:space="preserve">Субсидии на выполнение муниципального задания   </t>
  </si>
  <si>
    <t xml:space="preserve">Иные субсидии             </t>
  </si>
  <si>
    <t xml:space="preserve">Иные выплаты              </t>
  </si>
  <si>
    <t xml:space="preserve">Бюджетные инвестиции      </t>
  </si>
  <si>
    <t>Платные обр.услуги</t>
  </si>
  <si>
    <t>родит.плата за содер-е детей в д/саду</t>
  </si>
  <si>
    <t>питание сотрудников</t>
  </si>
  <si>
    <t xml:space="preserve">Поступления от реализации ценных бумаг    </t>
  </si>
  <si>
    <t xml:space="preserve">Планируемый остаток средств на конец планируемого года          </t>
  </si>
  <si>
    <t xml:space="preserve">Выплаты, всего            </t>
  </si>
  <si>
    <t>Оплата труда и начисления на выплаты по оплате труда, всего</t>
  </si>
  <si>
    <t xml:space="preserve">Из них:                   </t>
  </si>
  <si>
    <t xml:space="preserve">Заработная плата          </t>
  </si>
  <si>
    <t xml:space="preserve">Прочие выплаты            </t>
  </si>
  <si>
    <t xml:space="preserve">Начисления на выплаты по  оплате труда     </t>
  </si>
  <si>
    <t>Оплата работ, услуг, всего</t>
  </si>
  <si>
    <t xml:space="preserve">Услуги связи              </t>
  </si>
  <si>
    <t xml:space="preserve">Транспортные услуги       </t>
  </si>
  <si>
    <t xml:space="preserve">Коммунальные услуги       </t>
  </si>
  <si>
    <t>теплоснабжение</t>
  </si>
  <si>
    <t>электроосвещение</t>
  </si>
  <si>
    <t>водоснабжение</t>
  </si>
  <si>
    <t>водоотведение</t>
  </si>
  <si>
    <t xml:space="preserve">Арендная плата за пользование имуществом        </t>
  </si>
  <si>
    <t xml:space="preserve">Работы, услуги по содержанию имущества              </t>
  </si>
  <si>
    <t xml:space="preserve">Прочие работы, услуги     </t>
  </si>
  <si>
    <t xml:space="preserve">Безвозмездные перечисления организациям, всего     </t>
  </si>
  <si>
    <t>Безвозмездные перечисления муниципальным организациям</t>
  </si>
  <si>
    <t xml:space="preserve">Социальное обеспечение,  всего </t>
  </si>
  <si>
    <t xml:space="preserve">Пособия по социальной помощи населению       </t>
  </si>
  <si>
    <t xml:space="preserve">Пенсии, пособия, выплачиваемые организациями сектора государственного управления            </t>
  </si>
  <si>
    <t xml:space="preserve">Прочие расходы            </t>
  </si>
  <si>
    <t xml:space="preserve">Поступление нефинансовых активов, всего   </t>
  </si>
  <si>
    <t xml:space="preserve">Увеличение стоимости основных средств        </t>
  </si>
  <si>
    <t xml:space="preserve">Увеличение стоимости нематериальных активов      </t>
  </si>
  <si>
    <t xml:space="preserve">Увеличение стоимости  непроизводственных активов    </t>
  </si>
  <si>
    <t xml:space="preserve">Увеличение стоимости материальных запасов       </t>
  </si>
  <si>
    <t>ГСМ</t>
  </si>
  <si>
    <t>Продукты питания</t>
  </si>
  <si>
    <t>Медикаменты</t>
  </si>
  <si>
    <t>Молочные смеси</t>
  </si>
  <si>
    <t>Топливо для нужд отопления</t>
  </si>
  <si>
    <t>Прочие материалы</t>
  </si>
  <si>
    <t xml:space="preserve">Поступление финансовых активов, всего      </t>
  </si>
  <si>
    <t xml:space="preserve">Увеличение стоимости  ценных бумаг, кроме        </t>
  </si>
  <si>
    <t xml:space="preserve">Увеличение стоимости акций и иных форм </t>
  </si>
  <si>
    <t xml:space="preserve">Справочно:                </t>
  </si>
  <si>
    <t xml:space="preserve">Объем публичных обязательств, всего             </t>
  </si>
  <si>
    <t>Руководитель муниципального</t>
  </si>
  <si>
    <t>Главный бухгалтер муниципального</t>
  </si>
  <si>
    <t xml:space="preserve">                </t>
  </si>
  <si>
    <t>Приложение 2</t>
  </si>
  <si>
    <t>к Порядку составления и утверждения плана финансово-хозяйственной деятельности муниципальных бюджетных и автономных учреждений, находящихся в ведении Нытвенского муниципального района, утвержденному приказом от 29.12.2011 № 125</t>
  </si>
  <si>
    <t>УТВЕРЖДАЮ</t>
  </si>
  <si>
    <t xml:space="preserve">Начальник Управления образования администрации Нытвенского </t>
  </si>
  <si>
    <t xml:space="preserve">муниципального  района Пермского края </t>
  </si>
  <si>
    <t xml:space="preserve">                  (подпись)</t>
  </si>
  <si>
    <t xml:space="preserve">                       (расшифровка подписи)</t>
  </si>
  <si>
    <t>СВЕДЕНИЯ</t>
  </si>
  <si>
    <t>КОДЫ</t>
  </si>
  <si>
    <t>Форма по ОКУД</t>
  </si>
  <si>
    <t>0501016</t>
  </si>
  <si>
    <t xml:space="preserve">                  Дата</t>
  </si>
  <si>
    <t xml:space="preserve">Государственное (муниципальное) </t>
  </si>
  <si>
    <t xml:space="preserve">            по ОКПО</t>
  </si>
  <si>
    <t>учреждение (подразделение)</t>
  </si>
  <si>
    <t xml:space="preserve">Наименование бюджета </t>
  </si>
  <si>
    <t xml:space="preserve">          по ОКАТО</t>
  </si>
  <si>
    <t>57234000000</t>
  </si>
  <si>
    <t xml:space="preserve">Наименование органа, осуществляющего </t>
  </si>
  <si>
    <t xml:space="preserve">      Глава по БК</t>
  </si>
  <si>
    <t>функции и полномочия учредителя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</si>
  <si>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</si>
  <si>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</si>
  <si>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</si>
  <si>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</si>
  <si>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</si>
  <si>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 xml:space="preserve">      Планируемые</t>
  </si>
  <si>
    <t xml:space="preserve">                   Наименование субсидии</t>
  </si>
  <si>
    <t>Код</t>
  </si>
  <si>
    <t>субсидии</t>
  </si>
  <si>
    <t>код</t>
  </si>
  <si>
    <t>сумма</t>
  </si>
  <si>
    <t>поступления</t>
  </si>
  <si>
    <t>выплаты</t>
  </si>
  <si>
    <t>в том числе:</t>
  </si>
  <si>
    <t>ИТОГО</t>
  </si>
  <si>
    <t xml:space="preserve">                  (подпись)                              (расшифровка подписи)</t>
  </si>
  <si>
    <t xml:space="preserve">Руководитель финан- </t>
  </si>
  <si>
    <t xml:space="preserve">           ОТМЕТКА ОРГАНА, ОСУЩЕСТВЛЯЮЩЕГО ВЕДЕНИЕ ЛИЦЕВОГО СЧЕТА, </t>
  </si>
  <si>
    <t>сово-экономи-</t>
  </si>
  <si>
    <t xml:space="preserve">                                  О ПРИНЯТИИ НАСТОЯЩИХ СВЕДЕНИЙ</t>
  </si>
  <si>
    <t xml:space="preserve"> исполнитель           (должность)              (подпись)         (расшифровка подписи)   (телефон)</t>
  </si>
  <si>
    <t xml:space="preserve"> " __________ "   _________________________________  20 ____ г.</t>
  </si>
  <si>
    <t>Поступления от оказания муниц.учр.услуг (вып.работ),предост.которых осущ.на платной основе</t>
  </si>
  <si>
    <r>
      <t xml:space="preserve">Руководитель  _____________________                 </t>
    </r>
    <r>
      <rPr>
        <u val="single"/>
        <sz val="9"/>
        <rFont val="Arial Cyr"/>
        <family val="2"/>
      </rPr>
      <t xml:space="preserve"> </t>
    </r>
  </si>
  <si>
    <t>Проверил экономист ПЭО:</t>
  </si>
  <si>
    <t>очередной финансовый год  (итог)</t>
  </si>
  <si>
    <t>Каменских О.И.</t>
  </si>
  <si>
    <t>Муниципальное бюджетное общеобразовательное учреждение Григорьевская средняя общеобразовательная школа</t>
  </si>
  <si>
    <t>5942002788 / 594201001</t>
  </si>
  <si>
    <t>ИНН / КПП</t>
  </si>
  <si>
    <t xml:space="preserve"> Дата представления предыдущих Сведений</t>
  </si>
  <si>
    <t>местный,краевой,федеральный</t>
  </si>
  <si>
    <t>субсидия на выплату вознаграждения за выполнение функций классного руководителя педагогическим работникам государственных и муниципальных общеобразовательных школ</t>
  </si>
  <si>
    <t xml:space="preserve"> том числе:</t>
  </si>
  <si>
    <t>субвенция на обеспечение одеждой для посещения школы и спортивной формой учащихся из малоимущих, многодетных семей</t>
  </si>
  <si>
    <t>субвенция на обеспечение бесплатным питанием учащихся из малоимущих, многодетных семей</t>
  </si>
  <si>
    <t>субвенция на обеспечение бесплатным питанием учащихся из малоимущих семей</t>
  </si>
  <si>
    <t>субвенция на выплату социальных гарантий и льгот педагогическим работникам по закону Пермского края "О регулировании отдельных вопросов в сфере деятельности образования"</t>
  </si>
  <si>
    <t>Крылова С. А.</t>
  </si>
  <si>
    <t>Управление образования администрации                                                               Нытвенского муниципального района Пермского края</t>
  </si>
  <si>
    <t>Финансовое управление администрации                                                                   Нытвенского муниципального района Пермского края</t>
  </si>
  <si>
    <t xml:space="preserve"> Ответственный  ____________   ____________    _________________   __________</t>
  </si>
  <si>
    <t xml:space="preserve">                                        ( подпись)                        (расшифровка подписи)</t>
  </si>
  <si>
    <t xml:space="preserve">исполнитель           (должность)              (подпись)                (расшифровка подписи)   </t>
  </si>
  <si>
    <r>
      <t>Ответственный  г</t>
    </r>
    <r>
      <rPr>
        <u val="single"/>
        <sz val="8"/>
        <rFont val="Arial Cyr"/>
        <family val="0"/>
      </rPr>
      <t>лавный бухгалтер</t>
    </r>
    <r>
      <rPr>
        <sz val="8"/>
        <rFont val="Arial Cyr"/>
        <family val="2"/>
      </rPr>
      <t xml:space="preserve">   _________           </t>
    </r>
    <r>
      <rPr>
        <sz val="8"/>
        <rFont val="Arial Cyr"/>
        <family val="0"/>
      </rPr>
      <t xml:space="preserve"> Вяткина Т. Д.    </t>
    </r>
  </si>
  <si>
    <t>Проверил экономист ПЭО:  _________________  Каменских О.И.</t>
  </si>
  <si>
    <t xml:space="preserve">                                           (подпись)         (расшифровка подписи)</t>
  </si>
  <si>
    <r>
      <t>учреждения       ____________________</t>
    </r>
    <r>
      <rPr>
        <u val="single"/>
        <sz val="10"/>
        <rFont val="Times New Roman"/>
        <family val="1"/>
      </rPr>
      <t>Крылова С. А.</t>
    </r>
    <r>
      <rPr>
        <sz val="10"/>
        <rFont val="Times New Roman"/>
        <family val="1"/>
      </rPr>
      <t xml:space="preserve">                                    </t>
    </r>
  </si>
  <si>
    <r>
      <t xml:space="preserve">учреждения  </t>
    </r>
    <r>
      <rPr>
        <u val="single"/>
        <sz val="10"/>
        <rFont val="Times New Roman"/>
        <family val="1"/>
      </rPr>
      <t xml:space="preserve">          _____________________Вяткина Т. Д.                          </t>
    </r>
  </si>
  <si>
    <t xml:space="preserve">                                     (подпись)                    (расшифровка подписи) </t>
  </si>
  <si>
    <r>
      <t xml:space="preserve">Исполнитель </t>
    </r>
    <r>
      <rPr>
        <u val="single"/>
        <sz val="10"/>
        <rFont val="Times New Roman"/>
        <family val="1"/>
      </rPr>
      <t xml:space="preserve">    ________________ Вяткина Т. Д.                          </t>
    </r>
  </si>
  <si>
    <t xml:space="preserve">                                   (подпись)                    (расшифровка подписи)</t>
  </si>
  <si>
    <t xml:space="preserve"> Начальник Управления образования администрации Нытвенского муниципального  района Пермского края</t>
  </si>
  <si>
    <t>Муниципальное бюджетное общеобразовательное учреждение Григорьевская общеобразовательная школа</t>
  </si>
  <si>
    <t>5942002788 /594201001</t>
  </si>
  <si>
    <t>617013, Пермский край, Нытвенский район, с. Григорьевское, ул. Чапаева, 5</t>
  </si>
  <si>
    <t xml:space="preserve">1. реализация общеобразовательных программ начального общего, основного общего и среднего (полного) общего образования, дополнительного образования, специального (коррекционного) для детей с ограниченными возможностями здоровья;                                                                                                                                                                                                          </t>
  </si>
  <si>
    <t>Управление образования администрации                                                                                               Нытвенского муниципального района Пермского края</t>
  </si>
  <si>
    <t xml:space="preserve">  -Осуществление полномочий на территории Нытвенского района по предоставлению общедоступного и бесплатного начального общего, основного общего и среднего (полного) общего образования, дополнительного образования, специального (коррекционного) для детей с ограниченными возможностями здоровья</t>
  </si>
  <si>
    <t xml:space="preserve">    (подпись)                                    (расшифровка подписи)</t>
  </si>
  <si>
    <t xml:space="preserve"> __________________________________ И. Е. Мальцева</t>
  </si>
  <si>
    <t>И. Е. Мальцева</t>
  </si>
  <si>
    <t xml:space="preserve">                  " _______ "  ___января____  2014 г.</t>
  </si>
  <si>
    <t>ческой службы   __________________________       Агафонова Н. Б.</t>
  </si>
  <si>
    <t>1. оказание населению, предприятиям, учреждениям и организациям платных дополнительных образовательных услуг, не предусмотренных соответствующими образовательными программами;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ведение предпринимательской и иной приносящей доход деятельности, предусмотренной Уставом</t>
  </si>
  <si>
    <t>на 2014 год</t>
  </si>
  <si>
    <t>000</t>
  </si>
  <si>
    <t xml:space="preserve">итого </t>
  </si>
  <si>
    <t>итого</t>
  </si>
  <si>
    <t xml:space="preserve"> мун задание</t>
  </si>
  <si>
    <t>иные цели</t>
  </si>
  <si>
    <t xml:space="preserve">первый год планового периода   </t>
  </si>
  <si>
    <t xml:space="preserve">второй год планового периода   </t>
  </si>
  <si>
    <t>"23 " января  2014 г.</t>
  </si>
  <si>
    <t xml:space="preserve">                  "23" января 2014 г.      </t>
  </si>
  <si>
    <t>от "23"  января  2014 г.</t>
  </si>
  <si>
    <t xml:space="preserve">    ОБ  ОПЕРАЦИЯХ С ЦЕЛЕВЫМИ СУБСИДИЯМИ, ПРЕДОСТАВЛЕННЫМИ ГОСУДАРСТВЕННОМУ (МУНИЦИПАЛЬНОМУ) УЧРЕЖДЕНИЮ НА 2014 Г.</t>
  </si>
  <si>
    <t>Разрешенный к использованию остаток субсидии прошлых лет на начало 2014 г.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</si>
  <si>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</si>
  <si>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"23" января  2014 г.</t>
  </si>
  <si>
    <t xml:space="preserve">(наименование должности лица, утверждающего документ; наименование органа, </t>
  </si>
  <si>
    <t xml:space="preserve">                       осуществляющего функции и полномочия учредителя (учреждения)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</si>
</sst>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sz val="10"/>
      <name val="Arial Cyr"/>
      <family val="0"/>
    </font>
    <font>
      <sz val="11"/>
      <color indexed="10"/>
      <name val="Arial Cyr"/>
      <family val="2"/>
    </font>
    <font>
      <sz val="8"/>
      <color indexed="10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u val="single"/>
      <sz val="9"/>
      <name val="Arial Cyr"/>
      <family val="2"/>
    </font>
    <font>
      <b/>
      <i/>
      <sz val="7"/>
      <name val="Arial Cyr"/>
      <family val="0"/>
    </font>
    <font>
      <u val="single"/>
      <sz val="8"/>
      <name val="Arial Cyr"/>
      <family val="0"/>
    </font>
    <font>
      <u val="single"/>
      <sz val="10"/>
      <name val="Arial"/>
      <family val="2"/>
    </font>
    <font>
      <b/>
      <i/>
      <sz val="10"/>
      <name val="Arial Cyr"/>
      <family val="0"/>
    </font>
    <font>
      <b/>
      <sz val="10"/>
      <name val="Courier New"/>
      <family val="3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26" fillId="0" borderId="0" xfId="0" applyFont="1" applyAlignment="1">
      <alignment/>
    </xf>
    <xf numFmtId="49" fontId="8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0" xfId="0" applyFont="1" applyAlignment="1">
      <alignment vertical="center"/>
    </xf>
    <xf numFmtId="0" fontId="28" fillId="0" borderId="10" xfId="0" applyFont="1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Alignment="1">
      <alignment/>
    </xf>
    <xf numFmtId="2" fontId="2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2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32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2" fontId="35" fillId="0" borderId="0" xfId="0" applyNumberFormat="1" applyFont="1" applyAlignment="1">
      <alignment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4" xfId="0" applyFont="1" applyBorder="1" applyAlignment="1">
      <alignment/>
    </xf>
    <xf numFmtId="0" fontId="28" fillId="0" borderId="35" xfId="0" applyFont="1" applyBorder="1" applyAlignment="1">
      <alignment horizontal="center"/>
    </xf>
    <xf numFmtId="0" fontId="28" fillId="0" borderId="35" xfId="0" applyFont="1" applyBorder="1" applyAlignment="1">
      <alignment/>
    </xf>
    <xf numFmtId="0" fontId="21" fillId="0" borderId="35" xfId="0" applyFont="1" applyBorder="1" applyAlignment="1">
      <alignment horizontal="center"/>
    </xf>
    <xf numFmtId="0" fontId="21" fillId="0" borderId="35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0" fillId="0" borderId="26" xfId="0" applyFont="1" applyBorder="1" applyAlignment="1">
      <alignment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/>
    </xf>
    <xf numFmtId="0" fontId="8" fillId="33" borderId="36" xfId="0" applyFont="1" applyFill="1" applyBorder="1" applyAlignment="1">
      <alignment vertical="top" wrapText="1"/>
    </xf>
    <xf numFmtId="2" fontId="10" fillId="33" borderId="36" xfId="0" applyNumberFormat="1" applyFont="1" applyFill="1" applyBorder="1" applyAlignment="1">
      <alignment vertical="top" wrapText="1"/>
    </xf>
    <xf numFmtId="0" fontId="13" fillId="33" borderId="36" xfId="0" applyNumberFormat="1" applyFont="1" applyFill="1" applyBorder="1" applyAlignment="1">
      <alignment vertical="top" wrapText="1"/>
    </xf>
    <xf numFmtId="0" fontId="14" fillId="33" borderId="36" xfId="0" applyNumberFormat="1" applyFont="1" applyFill="1" applyBorder="1" applyAlignment="1">
      <alignment vertical="top" wrapText="1"/>
    </xf>
    <xf numFmtId="0" fontId="14" fillId="33" borderId="18" xfId="0" applyNumberFormat="1" applyFont="1" applyFill="1" applyBorder="1" applyAlignment="1">
      <alignment vertical="top" wrapText="1"/>
    </xf>
    <xf numFmtId="0" fontId="79" fillId="33" borderId="36" xfId="0" applyNumberFormat="1" applyFont="1" applyFill="1" applyBorder="1" applyAlignment="1">
      <alignment vertical="top" wrapText="1"/>
    </xf>
    <xf numFmtId="0" fontId="17" fillId="33" borderId="36" xfId="0" applyNumberFormat="1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justify"/>
    </xf>
    <xf numFmtId="0" fontId="10" fillId="33" borderId="36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vertical="top" wrapText="1"/>
    </xf>
    <xf numFmtId="0" fontId="80" fillId="33" borderId="19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37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2" fillId="33" borderId="38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top" wrapText="1"/>
    </xf>
    <xf numFmtId="2" fontId="10" fillId="33" borderId="18" xfId="0" applyNumberFormat="1" applyFont="1" applyFill="1" applyBorder="1" applyAlignment="1">
      <alignment vertical="top" wrapText="1"/>
    </xf>
    <xf numFmtId="0" fontId="10" fillId="33" borderId="36" xfId="0" applyNumberFormat="1" applyFont="1" applyFill="1" applyBorder="1" applyAlignment="1">
      <alignment vertical="top" wrapText="1"/>
    </xf>
    <xf numFmtId="0" fontId="15" fillId="33" borderId="36" xfId="0" applyFont="1" applyFill="1" applyBorder="1" applyAlignment="1">
      <alignment vertical="top" wrapText="1"/>
    </xf>
    <xf numFmtId="0" fontId="15" fillId="33" borderId="36" xfId="0" applyFont="1" applyFill="1" applyBorder="1" applyAlignment="1">
      <alignment horizontal="center" vertical="top" wrapText="1"/>
    </xf>
    <xf numFmtId="0" fontId="16" fillId="33" borderId="36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/>
    </xf>
    <xf numFmtId="0" fontId="16" fillId="33" borderId="36" xfId="0" applyFont="1" applyFill="1" applyBorder="1" applyAlignment="1">
      <alignment vertical="top" wrapText="1"/>
    </xf>
    <xf numFmtId="0" fontId="14" fillId="33" borderId="36" xfId="0" applyFont="1" applyFill="1" applyBorder="1" applyAlignment="1">
      <alignment vertical="top" wrapText="1"/>
    </xf>
    <xf numFmtId="0" fontId="17" fillId="33" borderId="36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1" fillId="33" borderId="11" xfId="0" applyFont="1" applyFill="1" applyBorder="1" applyAlignment="1">
      <alignment/>
    </xf>
    <xf numFmtId="0" fontId="77" fillId="33" borderId="0" xfId="0" applyFont="1" applyFill="1" applyAlignment="1">
      <alignment/>
    </xf>
    <xf numFmtId="2" fontId="14" fillId="33" borderId="18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82" fillId="33" borderId="0" xfId="0" applyFont="1" applyFill="1" applyAlignment="1">
      <alignment/>
    </xf>
    <xf numFmtId="0" fontId="14" fillId="33" borderId="20" xfId="0" applyFont="1" applyFill="1" applyBorder="1" applyAlignment="1">
      <alignment horizontal="left" vertical="top" wrapText="1"/>
    </xf>
    <xf numFmtId="0" fontId="14" fillId="33" borderId="20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vertical="top" wrapText="1"/>
    </xf>
    <xf numFmtId="0" fontId="13" fillId="33" borderId="36" xfId="0" applyFont="1" applyFill="1" applyBorder="1" applyAlignment="1">
      <alignment vertical="top" wrapText="1"/>
    </xf>
    <xf numFmtId="0" fontId="13" fillId="33" borderId="36" xfId="0" applyFont="1" applyFill="1" applyBorder="1" applyAlignment="1">
      <alignment horizontal="center" vertical="top" wrapText="1"/>
    </xf>
    <xf numFmtId="0" fontId="60" fillId="33" borderId="0" xfId="0" applyFont="1" applyFill="1" applyAlignment="1">
      <alignment/>
    </xf>
    <xf numFmtId="0" fontId="17" fillId="33" borderId="36" xfId="0" applyFont="1" applyFill="1" applyBorder="1" applyAlignment="1">
      <alignment horizontal="center" vertical="top" wrapText="1"/>
    </xf>
    <xf numFmtId="0" fontId="37" fillId="33" borderId="0" xfId="0" applyFont="1" applyFill="1" applyAlignment="1">
      <alignment/>
    </xf>
    <xf numFmtId="0" fontId="82" fillId="0" borderId="0" xfId="0" applyFont="1" applyAlignment="1">
      <alignment/>
    </xf>
    <xf numFmtId="0" fontId="82" fillId="34" borderId="0" xfId="0" applyFont="1" applyFill="1" applyAlignment="1">
      <alignment/>
    </xf>
    <xf numFmtId="3" fontId="28" fillId="0" borderId="40" xfId="0" applyNumberFormat="1" applyFont="1" applyBorder="1" applyAlignment="1">
      <alignment horizontal="center"/>
    </xf>
    <xf numFmtId="3" fontId="28" fillId="0" borderId="39" xfId="0" applyNumberFormat="1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28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10" fillId="33" borderId="41" xfId="0" applyFont="1" applyFill="1" applyBorder="1" applyAlignment="1">
      <alignment horizontal="left" vertical="top" wrapText="1"/>
    </xf>
    <xf numFmtId="0" fontId="10" fillId="33" borderId="42" xfId="0" applyFont="1" applyFill="1" applyBorder="1" applyAlignment="1">
      <alignment horizontal="left" vertical="top" wrapText="1"/>
    </xf>
    <xf numFmtId="0" fontId="10" fillId="33" borderId="43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center"/>
    </xf>
    <xf numFmtId="14" fontId="0" fillId="0" borderId="36" xfId="0" applyNumberFormat="1" applyBorder="1" applyAlignment="1">
      <alignment horizontal="center"/>
    </xf>
    <xf numFmtId="0" fontId="10" fillId="33" borderId="36" xfId="0" applyFont="1" applyFill="1" applyBorder="1" applyAlignment="1">
      <alignment horizontal="left" vertical="top" wrapText="1"/>
    </xf>
    <xf numFmtId="0" fontId="11" fillId="33" borderId="3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33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7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83" fillId="0" borderId="0" xfId="0" applyFont="1" applyAlignment="1">
      <alignment horizontal="center" wrapText="1"/>
    </xf>
    <xf numFmtId="0" fontId="8" fillId="33" borderId="37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44" xfId="0" applyFont="1" applyFill="1" applyBorder="1" applyAlignment="1">
      <alignment horizontal="left" vertical="top" wrapText="1"/>
    </xf>
    <xf numFmtId="0" fontId="8" fillId="33" borderId="38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45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horizontal="left" wrapText="1"/>
    </xf>
    <xf numFmtId="0" fontId="28" fillId="0" borderId="46" xfId="0" applyFont="1" applyBorder="1" applyAlignment="1">
      <alignment horizontal="left" wrapText="1"/>
    </xf>
    <xf numFmtId="0" fontId="21" fillId="0" borderId="31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2" fontId="28" fillId="0" borderId="31" xfId="0" applyNumberFormat="1" applyFont="1" applyBorder="1" applyAlignment="1">
      <alignment horizontal="center"/>
    </xf>
    <xf numFmtId="2" fontId="28" fillId="0" borderId="47" xfId="0" applyNumberFormat="1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1" fillId="0" borderId="4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14" fillId="0" borderId="48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4" fillId="0" borderId="2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64" fontId="14" fillId="0" borderId="37" xfId="43" applyNumberFormat="1" applyFont="1" applyBorder="1" applyAlignment="1">
      <alignment horizontal="center" vertical="center"/>
    </xf>
    <xf numFmtId="164" fontId="14" fillId="0" borderId="44" xfId="43" applyNumberFormat="1" applyFont="1" applyBorder="1" applyAlignment="1">
      <alignment horizontal="center" vertical="center"/>
    </xf>
    <xf numFmtId="164" fontId="14" fillId="0" borderId="38" xfId="43" applyNumberFormat="1" applyFont="1" applyBorder="1" applyAlignment="1">
      <alignment horizontal="center" vertical="center"/>
    </xf>
    <xf numFmtId="164" fontId="14" fillId="0" borderId="45" xfId="43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42" xfId="0" applyFont="1" applyBorder="1" applyAlignment="1">
      <alignment horizontal="left" wrapText="1"/>
    </xf>
    <xf numFmtId="0" fontId="21" fillId="0" borderId="46" xfId="0" applyFont="1" applyBorder="1" applyAlignment="1">
      <alignment horizontal="left" wrapText="1"/>
    </xf>
    <xf numFmtId="2" fontId="21" fillId="0" borderId="31" xfId="0" applyNumberFormat="1" applyFont="1" applyBorder="1" applyAlignment="1">
      <alignment horizontal="center"/>
    </xf>
    <xf numFmtId="2" fontId="21" fillId="0" borderId="47" xfId="0" applyNumberFormat="1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2" fontId="28" fillId="0" borderId="54" xfId="0" applyNumberFormat="1" applyFont="1" applyBorder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2" fontId="28" fillId="0" borderId="41" xfId="0" applyNumberFormat="1" applyFont="1" applyBorder="1" applyAlignment="1">
      <alignment horizontal="center"/>
    </xf>
    <xf numFmtId="2" fontId="28" fillId="0" borderId="43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2" fontId="21" fillId="0" borderId="41" xfId="0" applyNumberFormat="1" applyFont="1" applyBorder="1" applyAlignment="1">
      <alignment horizontal="center"/>
    </xf>
    <xf numFmtId="2" fontId="21" fillId="0" borderId="43" xfId="0" applyNumberFormat="1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2" fontId="21" fillId="0" borderId="55" xfId="0" applyNumberFormat="1" applyFont="1" applyBorder="1" applyAlignment="1">
      <alignment horizontal="center"/>
    </xf>
    <xf numFmtId="2" fontId="21" fillId="0" borderId="35" xfId="0" applyNumberFormat="1" applyFont="1" applyBorder="1" applyAlignment="1">
      <alignment horizontal="center"/>
    </xf>
    <xf numFmtId="0" fontId="30" fillId="0" borderId="55" xfId="0" applyFont="1" applyBorder="1" applyAlignment="1">
      <alignment horizontal="center" wrapText="1"/>
    </xf>
    <xf numFmtId="0" fontId="30" fillId="0" borderId="56" xfId="0" applyFont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0" fontId="30" fillId="0" borderId="57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2" fontId="30" fillId="0" borderId="57" xfId="0" applyNumberFormat="1" applyFont="1" applyBorder="1" applyAlignment="1">
      <alignment horizontal="center"/>
    </xf>
    <xf numFmtId="0" fontId="14" fillId="33" borderId="3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53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top" wrapText="1"/>
    </xf>
    <xf numFmtId="0" fontId="14" fillId="33" borderId="20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9D6E382B245F263AEA18B143CA575F3692CF13D5AFE325F8647D2373Ci7L" TargetMode="External" /><Relationship Id="rId2" Type="http://schemas.openxmlformats.org/officeDocument/2006/relationships/hyperlink" Target="consultantplus://offline/ref=39D6E382B245F263AEA18B143CA575F36D2EFF3459F26F558E1EDE35C03Ci7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view="pageBreakPreview" zoomScaleSheetLayoutView="100" zoomScalePageLayoutView="0" workbookViewId="0" topLeftCell="A116">
      <selection activeCell="A13" sqref="A13:H13"/>
    </sheetView>
  </sheetViews>
  <sheetFormatPr defaultColWidth="9.140625" defaultRowHeight="15"/>
  <cols>
    <col min="1" max="1" width="19.7109375" style="0" customWidth="1"/>
    <col min="3" max="3" width="11.8515625" style="0" customWidth="1"/>
    <col min="4" max="4" width="10.7109375" style="0" customWidth="1"/>
    <col min="5" max="5" width="12.57421875" style="0" customWidth="1"/>
    <col min="9" max="9" width="11.28125" style="0" customWidth="1"/>
    <col min="11" max="11" width="9.421875" style="0" customWidth="1"/>
    <col min="12" max="12" width="10.421875" style="0" customWidth="1"/>
    <col min="13" max="13" width="11.421875" style="0" customWidth="1"/>
  </cols>
  <sheetData>
    <row r="1" spans="1:11" ht="15">
      <c r="A1" s="120" t="s">
        <v>0</v>
      </c>
      <c r="B1" s="120"/>
      <c r="C1" s="120"/>
      <c r="D1" s="120"/>
      <c r="E1" s="120"/>
      <c r="F1" s="179" t="s">
        <v>1</v>
      </c>
      <c r="G1" s="179"/>
      <c r="H1" s="179"/>
      <c r="I1" s="179"/>
      <c r="J1" s="179"/>
      <c r="K1" s="179"/>
    </row>
    <row r="2" spans="1:11" ht="28.5" customHeight="1">
      <c r="A2" s="122" t="s">
        <v>2</v>
      </c>
      <c r="B2" s="122"/>
      <c r="F2" s="193" t="s">
        <v>236</v>
      </c>
      <c r="G2" s="193"/>
      <c r="H2" s="193"/>
      <c r="I2" s="193"/>
      <c r="J2" s="193"/>
      <c r="K2" s="193"/>
    </row>
    <row r="3" spans="1:10" ht="15">
      <c r="A3" s="122" t="s">
        <v>3</v>
      </c>
      <c r="B3" s="122"/>
      <c r="F3" s="133" t="s">
        <v>4</v>
      </c>
      <c r="G3" s="133"/>
      <c r="H3" s="133"/>
      <c r="I3" s="133"/>
      <c r="J3" s="133"/>
    </row>
    <row r="4" spans="1:11" ht="15">
      <c r="A4" s="122" t="s">
        <v>5</v>
      </c>
      <c r="B4" s="122"/>
      <c r="F4" s="184"/>
      <c r="G4" s="184"/>
      <c r="H4" s="184"/>
      <c r="I4" s="184"/>
      <c r="J4" s="184"/>
      <c r="K4" s="184"/>
    </row>
    <row r="5" spans="1:11" ht="15">
      <c r="A5" s="122" t="s">
        <v>6</v>
      </c>
      <c r="B5" s="122"/>
      <c r="F5" s="194" t="s">
        <v>244</v>
      </c>
      <c r="G5" s="194"/>
      <c r="H5" s="194"/>
      <c r="I5" s="194"/>
      <c r="J5" s="194"/>
      <c r="K5" s="194"/>
    </row>
    <row r="6" spans="1:11" ht="15">
      <c r="A6" s="122" t="s">
        <v>7</v>
      </c>
      <c r="B6" s="122"/>
      <c r="F6" s="166" t="s">
        <v>243</v>
      </c>
      <c r="G6" s="166"/>
      <c r="H6" s="166"/>
      <c r="I6" s="166"/>
      <c r="J6" s="166"/>
      <c r="K6" s="166"/>
    </row>
    <row r="7" spans="1:2" ht="14.25">
      <c r="A7" s="123" t="s">
        <v>8</v>
      </c>
      <c r="B7" s="123"/>
    </row>
    <row r="8" spans="1:11" ht="15">
      <c r="A8" s="179" t="s">
        <v>9</v>
      </c>
      <c r="B8" s="179"/>
      <c r="C8" s="179"/>
      <c r="D8" s="179"/>
      <c r="E8" s="179"/>
      <c r="F8" s="179"/>
      <c r="G8" s="179"/>
      <c r="H8" s="179"/>
      <c r="I8" s="179"/>
      <c r="J8" s="179"/>
      <c r="K8" s="121"/>
    </row>
    <row r="9" spans="1:11" ht="15">
      <c r="A9" s="179" t="s">
        <v>249</v>
      </c>
      <c r="B9" s="179"/>
      <c r="C9" s="179"/>
      <c r="D9" s="179"/>
      <c r="E9" s="179"/>
      <c r="F9" s="179"/>
      <c r="G9" s="179"/>
      <c r="H9" s="179"/>
      <c r="I9" s="179"/>
      <c r="J9" s="179"/>
      <c r="K9" s="121"/>
    </row>
    <row r="10" spans="1:11" ht="14.25">
      <c r="A10" s="123" t="s">
        <v>10</v>
      </c>
      <c r="B10" s="123"/>
      <c r="J10" s="184" t="s">
        <v>11</v>
      </c>
      <c r="K10" s="184"/>
    </row>
    <row r="11" spans="1:11" ht="14.25">
      <c r="A11" s="124"/>
      <c r="B11" s="124"/>
      <c r="I11" t="s">
        <v>12</v>
      </c>
      <c r="J11" s="170"/>
      <c r="K11" s="170"/>
    </row>
    <row r="12" spans="1:11" ht="14.25">
      <c r="A12" s="124" t="s">
        <v>13</v>
      </c>
      <c r="B12" s="124"/>
      <c r="I12" s="125" t="s">
        <v>14</v>
      </c>
      <c r="J12" s="170"/>
      <c r="K12" s="170"/>
    </row>
    <row r="13" spans="1:11" ht="14.25">
      <c r="A13" s="181" t="s">
        <v>258</v>
      </c>
      <c r="B13" s="181"/>
      <c r="C13" s="181"/>
      <c r="D13" s="181"/>
      <c r="E13" s="181"/>
      <c r="F13" s="181"/>
      <c r="G13" s="181"/>
      <c r="H13" s="181"/>
      <c r="I13" t="s">
        <v>15</v>
      </c>
      <c r="J13" s="171">
        <v>41662</v>
      </c>
      <c r="K13" s="171"/>
    </row>
    <row r="14" spans="1:11" ht="14.25">
      <c r="A14" s="124"/>
      <c r="B14" s="124"/>
      <c r="J14" s="170"/>
      <c r="K14" s="170"/>
    </row>
    <row r="15" spans="1:11" ht="14.25">
      <c r="A15" s="124"/>
      <c r="B15" s="124"/>
      <c r="J15" s="170"/>
      <c r="K15" s="170"/>
    </row>
    <row r="16" spans="1:11" ht="40.5" customHeight="1">
      <c r="A16" s="126" t="s">
        <v>16</v>
      </c>
      <c r="B16" s="182" t="s">
        <v>237</v>
      </c>
      <c r="C16" s="182"/>
      <c r="D16" s="182"/>
      <c r="E16" s="182"/>
      <c r="F16" s="182"/>
      <c r="G16" s="182"/>
      <c r="H16" s="182"/>
      <c r="I16" t="s">
        <v>17</v>
      </c>
      <c r="J16" s="170">
        <v>40900446</v>
      </c>
      <c r="K16" s="170"/>
    </row>
    <row r="17" spans="1:11" ht="14.25">
      <c r="A17" s="124"/>
      <c r="B17" s="124"/>
      <c r="J17" s="170"/>
      <c r="K17" s="170"/>
    </row>
    <row r="18" spans="1:11" ht="14.25">
      <c r="A18" s="124"/>
      <c r="B18" s="124"/>
      <c r="J18" s="170"/>
      <c r="K18" s="170"/>
    </row>
    <row r="19" spans="1:11" ht="14.25">
      <c r="A19" s="124" t="s">
        <v>18</v>
      </c>
      <c r="B19" s="124"/>
      <c r="C19" s="183" t="s">
        <v>238</v>
      </c>
      <c r="D19" s="183"/>
      <c r="E19" s="183"/>
      <c r="F19" s="183"/>
      <c r="G19" s="183"/>
      <c r="H19" s="183"/>
      <c r="J19" s="170"/>
      <c r="K19" s="170"/>
    </row>
    <row r="20" spans="1:11" ht="27.75" customHeight="1">
      <c r="A20" s="127" t="s">
        <v>19</v>
      </c>
      <c r="B20" s="127"/>
      <c r="I20" t="s">
        <v>20</v>
      </c>
      <c r="J20" s="170">
        <v>383</v>
      </c>
      <c r="K20" s="170"/>
    </row>
    <row r="21" spans="1:2" ht="14.25">
      <c r="A21" s="128"/>
      <c r="B21" s="128"/>
    </row>
    <row r="22" spans="1:9" ht="12.75" customHeight="1">
      <c r="A22" s="185" t="s">
        <v>21</v>
      </c>
      <c r="B22" s="186" t="s">
        <v>241</v>
      </c>
      <c r="C22" s="186"/>
      <c r="D22" s="186"/>
      <c r="E22" s="186"/>
      <c r="F22" s="186"/>
      <c r="G22" s="186"/>
      <c r="H22" s="186"/>
      <c r="I22" s="186"/>
    </row>
    <row r="23" spans="1:9" ht="14.25">
      <c r="A23" s="185"/>
      <c r="B23" s="186"/>
      <c r="C23" s="186"/>
      <c r="D23" s="186"/>
      <c r="E23" s="186"/>
      <c r="F23" s="186"/>
      <c r="G23" s="186"/>
      <c r="H23" s="186"/>
      <c r="I23" s="186"/>
    </row>
    <row r="24" spans="1:9" ht="25.5" customHeight="1">
      <c r="A24" s="185"/>
      <c r="B24" s="186"/>
      <c r="C24" s="186"/>
      <c r="D24" s="186"/>
      <c r="E24" s="186"/>
      <c r="F24" s="186"/>
      <c r="G24" s="186"/>
      <c r="H24" s="186"/>
      <c r="I24" s="186"/>
    </row>
    <row r="25" spans="1:2" ht="14.25">
      <c r="A25" s="130"/>
      <c r="B25" s="130"/>
    </row>
    <row r="26" spans="1:9" ht="38.25" customHeight="1">
      <c r="A26" s="129" t="s">
        <v>22</v>
      </c>
      <c r="B26" s="178" t="s">
        <v>239</v>
      </c>
      <c r="C26" s="178"/>
      <c r="D26" s="178"/>
      <c r="E26" s="178"/>
      <c r="F26" s="178"/>
      <c r="G26" s="178"/>
      <c r="H26" s="178"/>
      <c r="I26" s="178"/>
    </row>
    <row r="27" spans="1:2" ht="14.25">
      <c r="A27" s="130"/>
      <c r="B27" s="130"/>
    </row>
    <row r="28" spans="1:2" ht="14.25">
      <c r="A28" s="130"/>
      <c r="B28" s="130"/>
    </row>
    <row r="29" spans="1:2" ht="15">
      <c r="A29" s="131"/>
      <c r="B29" s="131"/>
    </row>
    <row r="30" spans="1:11" ht="15">
      <c r="A30" s="179" t="s">
        <v>23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21"/>
    </row>
    <row r="31" spans="1:2" ht="15">
      <c r="A31" s="131"/>
      <c r="B31" s="131"/>
    </row>
    <row r="32" spans="1:11" ht="15">
      <c r="A32" s="174" t="s">
        <v>24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32"/>
    </row>
    <row r="33" spans="1:13" ht="51.75" customHeight="1">
      <c r="A33" s="175" t="s">
        <v>242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</row>
    <row r="34" spans="1:11" ht="15">
      <c r="A34" s="174" t="s">
        <v>25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32"/>
    </row>
    <row r="35" spans="1:13" ht="35.25" customHeight="1">
      <c r="A35" s="175" t="s">
        <v>240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</row>
    <row r="36" spans="1:11" ht="15">
      <c r="A36" s="174" t="s">
        <v>26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32"/>
    </row>
    <row r="37" spans="1:13" ht="56.25" customHeight="1">
      <c r="A37" s="175" t="s">
        <v>248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4" s="73" customFormat="1" ht="15">
      <c r="A38" s="176" t="s">
        <v>27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7"/>
      <c r="N38" s="177"/>
    </row>
    <row r="39" spans="1:2" s="73" customFormat="1" ht="15">
      <c r="A39" s="86"/>
      <c r="B39" s="86"/>
    </row>
    <row r="40" spans="1:14" s="73" customFormat="1" ht="14.25">
      <c r="A40" s="172" t="s">
        <v>28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87" t="s">
        <v>29</v>
      </c>
      <c r="N40" s="88"/>
    </row>
    <row r="41" spans="1:14" s="73" customFormat="1" ht="14.25">
      <c r="A41" s="172" t="s">
        <v>30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87">
        <v>7711297.36</v>
      </c>
      <c r="N41" s="89"/>
    </row>
    <row r="42" spans="1:14" s="73" customFormat="1" ht="14.25">
      <c r="A42" s="172" t="s">
        <v>31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87"/>
      <c r="N42" s="88"/>
    </row>
    <row r="43" spans="1:14" s="83" customFormat="1" ht="14.25">
      <c r="A43" s="172" t="s">
        <v>32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87">
        <f>SUM(M45)</f>
        <v>11896061.5</v>
      </c>
      <c r="N43" s="90"/>
    </row>
    <row r="44" spans="1:14" s="83" customFormat="1" ht="14.25">
      <c r="A44" s="172" t="s">
        <v>33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87"/>
      <c r="N44" s="90"/>
    </row>
    <row r="45" spans="1:14" s="83" customFormat="1" ht="14.25">
      <c r="A45" s="172" t="s">
        <v>34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87">
        <v>11896061.5</v>
      </c>
      <c r="N45" s="90"/>
    </row>
    <row r="46" spans="1:14" s="73" customFormat="1" ht="29.25" customHeight="1">
      <c r="A46" s="172" t="s">
        <v>35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87"/>
      <c r="N46" s="88"/>
    </row>
    <row r="47" spans="1:14" s="73" customFormat="1" ht="33" customHeight="1">
      <c r="A47" s="172" t="s">
        <v>36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87"/>
      <c r="N47" s="88"/>
    </row>
    <row r="48" spans="1:14" s="73" customFormat="1" ht="14.25">
      <c r="A48" s="172" t="s">
        <v>37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87">
        <v>6697247.75</v>
      </c>
      <c r="N48" s="88"/>
    </row>
    <row r="49" spans="1:14" s="73" customFormat="1" ht="14.25">
      <c r="A49" s="167" t="s">
        <v>38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9"/>
      <c r="M49" s="91">
        <v>5455582.98</v>
      </c>
      <c r="N49" s="88"/>
    </row>
    <row r="50" spans="1:14" s="73" customFormat="1" ht="14.25">
      <c r="A50" s="173" t="s">
        <v>33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87"/>
      <c r="N50" s="88"/>
    </row>
    <row r="51" spans="1:14" s="73" customFormat="1" ht="14.25">
      <c r="A51" s="167" t="s">
        <v>39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9"/>
      <c r="M51" s="87">
        <v>5007602.18</v>
      </c>
      <c r="N51" s="88"/>
    </row>
    <row r="52" spans="1:14" s="73" customFormat="1" ht="14.25">
      <c r="A52" s="167" t="s">
        <v>40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9"/>
      <c r="M52" s="87">
        <v>681263.97</v>
      </c>
      <c r="N52" s="88"/>
    </row>
    <row r="53" spans="1:14" s="73" customFormat="1" ht="14.25">
      <c r="A53" s="167" t="s">
        <v>41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9"/>
      <c r="M53" s="87">
        <v>-7343762.27</v>
      </c>
      <c r="N53" s="88"/>
    </row>
    <row r="54" spans="1:14" s="73" customFormat="1" ht="14.25">
      <c r="A54" s="167" t="s">
        <v>31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9"/>
      <c r="M54" s="87"/>
      <c r="N54" s="88"/>
    </row>
    <row r="55" spans="1:14" s="73" customFormat="1" ht="14.25">
      <c r="A55" s="167" t="s">
        <v>42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9"/>
      <c r="M55" s="87"/>
      <c r="N55" s="88"/>
    </row>
    <row r="56" spans="1:14" s="73" customFormat="1" ht="14.25">
      <c r="A56" s="167" t="s">
        <v>43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9"/>
      <c r="M56" s="87">
        <v>41220.41</v>
      </c>
      <c r="N56" s="88"/>
    </row>
    <row r="57" spans="1:14" s="73" customFormat="1" ht="14.25">
      <c r="A57" s="167" t="s">
        <v>33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9"/>
      <c r="M57" s="87"/>
      <c r="N57" s="88"/>
    </row>
    <row r="58" spans="1:14" s="73" customFormat="1" ht="14.25">
      <c r="A58" s="167" t="s">
        <v>44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9"/>
      <c r="M58" s="87"/>
      <c r="N58" s="88"/>
    </row>
    <row r="59" spans="1:14" s="73" customFormat="1" ht="14.25">
      <c r="A59" s="167" t="s">
        <v>45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9"/>
      <c r="M59" s="87">
        <v>-2550</v>
      </c>
      <c r="N59" s="88"/>
    </row>
    <row r="60" spans="1:14" s="73" customFormat="1" ht="14.25">
      <c r="A60" s="167" t="s">
        <v>46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9"/>
      <c r="M60" s="87"/>
      <c r="N60" s="88"/>
    </row>
    <row r="61" spans="1:14" s="73" customFormat="1" ht="14.25">
      <c r="A61" s="167" t="s">
        <v>47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9"/>
      <c r="M61" s="87"/>
      <c r="N61" s="88"/>
    </row>
    <row r="62" spans="1:14" s="73" customFormat="1" ht="14.25">
      <c r="A62" s="167" t="s">
        <v>48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9"/>
      <c r="M62" s="87">
        <v>-8869.28</v>
      </c>
      <c r="N62" s="88"/>
    </row>
    <row r="63" spans="1:14" s="73" customFormat="1" ht="14.25">
      <c r="A63" s="167" t="s">
        <v>49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9"/>
      <c r="M63" s="87">
        <v>54519.69</v>
      </c>
      <c r="N63" s="88"/>
    </row>
    <row r="64" spans="1:14" s="73" customFormat="1" ht="14.25">
      <c r="A64" s="167" t="s">
        <v>50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9"/>
      <c r="M64" s="87"/>
      <c r="N64" s="88"/>
    </row>
    <row r="65" spans="1:14" s="73" customFormat="1" ht="14.25">
      <c r="A65" s="167" t="s">
        <v>51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9"/>
      <c r="M65" s="87"/>
      <c r="N65" s="88"/>
    </row>
    <row r="66" spans="1:14" s="73" customFormat="1" ht="14.25">
      <c r="A66" s="167" t="s">
        <v>52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9"/>
      <c r="M66" s="87">
        <v>-1880</v>
      </c>
      <c r="N66" s="88"/>
    </row>
    <row r="67" spans="1:14" s="73" customFormat="1" ht="14.25">
      <c r="A67" s="167" t="s">
        <v>53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9"/>
      <c r="M67" s="87"/>
      <c r="N67" s="88"/>
    </row>
    <row r="68" spans="1:14" s="73" customFormat="1" ht="32.25" customHeight="1">
      <c r="A68" s="167" t="s">
        <v>54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9"/>
      <c r="M68" s="87"/>
      <c r="N68" s="88"/>
    </row>
    <row r="69" spans="1:14" s="73" customFormat="1" ht="14.25">
      <c r="A69" s="167" t="s">
        <v>33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9"/>
      <c r="M69" s="87"/>
      <c r="N69" s="88"/>
    </row>
    <row r="70" spans="1:14" s="73" customFormat="1" ht="14.25">
      <c r="A70" s="167" t="s">
        <v>55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9"/>
      <c r="M70" s="87"/>
      <c r="N70" s="88"/>
    </row>
    <row r="71" spans="1:14" s="73" customFormat="1" ht="14.25">
      <c r="A71" s="167" t="s">
        <v>56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9"/>
      <c r="M71" s="87"/>
      <c r="N71" s="88"/>
    </row>
    <row r="72" spans="1:14" s="73" customFormat="1" ht="14.25">
      <c r="A72" s="167" t="s">
        <v>57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9"/>
      <c r="M72" s="87"/>
      <c r="N72" s="88"/>
    </row>
    <row r="73" spans="1:14" s="73" customFormat="1" ht="14.25">
      <c r="A73" s="167" t="s">
        <v>58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9"/>
      <c r="M73" s="87"/>
      <c r="N73" s="88"/>
    </row>
    <row r="74" spans="1:14" s="73" customFormat="1" ht="14.25">
      <c r="A74" s="167" t="s">
        <v>59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9"/>
      <c r="M74" s="87"/>
      <c r="N74" s="88"/>
    </row>
    <row r="75" spans="1:14" s="73" customFormat="1" ht="14.25">
      <c r="A75" s="167" t="s">
        <v>60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9"/>
      <c r="M75" s="87"/>
      <c r="N75" s="88"/>
    </row>
    <row r="76" spans="1:14" s="73" customFormat="1" ht="14.25">
      <c r="A76" s="167" t="s">
        <v>61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9"/>
      <c r="M76" s="87"/>
      <c r="N76" s="88"/>
    </row>
    <row r="77" spans="1:14" s="73" customFormat="1" ht="14.25">
      <c r="A77" s="167" t="s">
        <v>62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9"/>
      <c r="M77" s="87"/>
      <c r="N77" s="88"/>
    </row>
    <row r="78" spans="1:14" s="73" customFormat="1" ht="14.25">
      <c r="A78" s="167" t="s">
        <v>63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9"/>
      <c r="M78" s="87"/>
      <c r="N78" s="88"/>
    </row>
    <row r="79" spans="1:14" s="73" customFormat="1" ht="14.25">
      <c r="A79" s="167" t="s">
        <v>64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9"/>
      <c r="M79" s="87"/>
      <c r="N79" s="88"/>
    </row>
    <row r="80" spans="1:14" s="73" customFormat="1" ht="14.25">
      <c r="A80" s="167" t="s">
        <v>65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9"/>
      <c r="M80" s="87">
        <v>156398.67</v>
      </c>
      <c r="N80" s="88"/>
    </row>
    <row r="81" spans="1:14" s="73" customFormat="1" ht="14.25">
      <c r="A81" s="167" t="s">
        <v>31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9"/>
      <c r="M81" s="87"/>
      <c r="N81" s="88"/>
    </row>
    <row r="82" spans="1:14" s="73" customFormat="1" ht="14.25">
      <c r="A82" s="167" t="s">
        <v>66</v>
      </c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9"/>
      <c r="M82" s="87"/>
      <c r="N82" s="88"/>
    </row>
    <row r="83" spans="1:14" s="73" customFormat="1" ht="18.75" customHeight="1">
      <c r="A83" s="167" t="s">
        <v>67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9"/>
      <c r="M83" s="87">
        <v>180957.9</v>
      </c>
      <c r="N83" s="88"/>
    </row>
    <row r="84" spans="1:14" s="73" customFormat="1" ht="14.25">
      <c r="A84" s="167" t="s">
        <v>33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9"/>
      <c r="M84" s="87"/>
      <c r="N84" s="88"/>
    </row>
    <row r="85" spans="1:14" s="73" customFormat="1" ht="14.25">
      <c r="A85" s="167" t="s">
        <v>68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9"/>
      <c r="M85" s="87"/>
      <c r="N85" s="88"/>
    </row>
    <row r="86" spans="1:14" s="73" customFormat="1" ht="14.25">
      <c r="A86" s="167" t="s">
        <v>69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9"/>
      <c r="M86" s="87">
        <v>1523.85</v>
      </c>
      <c r="N86" s="88"/>
    </row>
    <row r="87" spans="1:14" s="73" customFormat="1" ht="14.25">
      <c r="A87" s="167" t="s">
        <v>70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9"/>
      <c r="M87" s="87">
        <v>1700</v>
      </c>
      <c r="N87" s="88"/>
    </row>
    <row r="88" spans="1:14" s="73" customFormat="1" ht="14.25">
      <c r="A88" s="167" t="s">
        <v>71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9"/>
      <c r="M88" s="87">
        <v>145429.92</v>
      </c>
      <c r="N88" s="88"/>
    </row>
    <row r="89" spans="1:14" s="73" customFormat="1" ht="14.25">
      <c r="A89" s="167" t="s">
        <v>72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9"/>
      <c r="M89" s="87">
        <v>11231.42</v>
      </c>
      <c r="N89" s="88"/>
    </row>
    <row r="90" spans="1:14" s="73" customFormat="1" ht="14.25">
      <c r="A90" s="167" t="s">
        <v>73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9"/>
      <c r="M90" s="87">
        <v>8205</v>
      </c>
      <c r="N90" s="88"/>
    </row>
    <row r="91" spans="1:14" s="73" customFormat="1" ht="14.25">
      <c r="A91" s="167" t="s">
        <v>74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9"/>
      <c r="M91" s="87">
        <v>9356.2</v>
      </c>
      <c r="N91" s="88"/>
    </row>
    <row r="92" spans="1:14" s="73" customFormat="1" ht="14.25">
      <c r="A92" s="167" t="s">
        <v>75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9"/>
      <c r="M92" s="87"/>
      <c r="N92" s="88"/>
    </row>
    <row r="93" spans="1:14" s="73" customFormat="1" ht="14.25">
      <c r="A93" s="167" t="s">
        <v>76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9"/>
      <c r="M93" s="87"/>
      <c r="N93" s="88"/>
    </row>
    <row r="94" spans="1:14" s="73" customFormat="1" ht="14.25">
      <c r="A94" s="167" t="s">
        <v>77</v>
      </c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9"/>
      <c r="M94" s="87">
        <v>3417.11</v>
      </c>
      <c r="N94" s="88"/>
    </row>
    <row r="95" spans="1:14" s="73" customFormat="1" ht="14.25">
      <c r="A95" s="167" t="s">
        <v>78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9"/>
      <c r="M95" s="87"/>
      <c r="N95" s="88"/>
    </row>
    <row r="96" spans="1:14" s="73" customFormat="1" ht="14.25">
      <c r="A96" s="167" t="s">
        <v>79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9"/>
      <c r="M96" s="87"/>
      <c r="N96" s="88"/>
    </row>
    <row r="97" spans="1:14" s="73" customFormat="1" ht="14.25">
      <c r="A97" s="167" t="s">
        <v>80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9"/>
      <c r="M97" s="87"/>
      <c r="N97" s="88"/>
    </row>
    <row r="98" spans="1:14" s="73" customFormat="1" ht="30" customHeight="1">
      <c r="A98" s="167" t="s">
        <v>81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9"/>
      <c r="M98" s="87"/>
      <c r="N98" s="88"/>
    </row>
    <row r="99" spans="1:14" s="73" customFormat="1" ht="14.25">
      <c r="A99" s="167" t="s">
        <v>33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9"/>
      <c r="M99" s="87"/>
      <c r="N99" s="88"/>
    </row>
    <row r="100" spans="1:14" s="73" customFormat="1" ht="14.25">
      <c r="A100" s="167" t="s">
        <v>82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9"/>
      <c r="M100" s="87"/>
      <c r="N100" s="88"/>
    </row>
    <row r="101" spans="1:14" s="73" customFormat="1" ht="14.25">
      <c r="A101" s="167" t="s">
        <v>83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9"/>
      <c r="M101" s="87"/>
      <c r="N101" s="88"/>
    </row>
    <row r="102" spans="1:14" s="73" customFormat="1" ht="14.25">
      <c r="A102" s="167" t="s">
        <v>84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9"/>
      <c r="M102" s="87"/>
      <c r="N102" s="88"/>
    </row>
    <row r="103" spans="1:14" s="73" customFormat="1" ht="14.25">
      <c r="A103" s="167" t="s">
        <v>85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9"/>
      <c r="M103" s="87"/>
      <c r="N103" s="88"/>
    </row>
    <row r="104" spans="1:14" s="73" customFormat="1" ht="14.25">
      <c r="A104" s="167" t="s">
        <v>86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9"/>
      <c r="M104" s="87"/>
      <c r="N104" s="88"/>
    </row>
    <row r="105" spans="1:14" s="73" customFormat="1" ht="14.25">
      <c r="A105" s="167" t="s">
        <v>87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9"/>
      <c r="M105" s="87"/>
      <c r="N105" s="88"/>
    </row>
    <row r="106" spans="1:14" s="73" customFormat="1" ht="14.25">
      <c r="A106" s="167" t="s">
        <v>88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9"/>
      <c r="M106" s="87"/>
      <c r="N106" s="88"/>
    </row>
    <row r="107" spans="1:14" s="73" customFormat="1" ht="14.25">
      <c r="A107" s="167" t="s">
        <v>89</v>
      </c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9"/>
      <c r="M107" s="87"/>
      <c r="N107" s="88"/>
    </row>
    <row r="108" spans="1:14" s="73" customFormat="1" ht="14.25">
      <c r="A108" s="167" t="s">
        <v>90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9"/>
      <c r="M108" s="87"/>
      <c r="N108" s="88"/>
    </row>
    <row r="109" spans="1:14" s="73" customFormat="1" ht="14.25">
      <c r="A109" s="167" t="s">
        <v>91</v>
      </c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9"/>
      <c r="M109" s="87"/>
      <c r="N109" s="88"/>
    </row>
    <row r="110" spans="1:14" s="73" customFormat="1" ht="14.25">
      <c r="A110" s="167" t="s">
        <v>92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9"/>
      <c r="M110" s="87"/>
      <c r="N110" s="88"/>
    </row>
    <row r="111" spans="1:14" s="73" customFormat="1" ht="14.25">
      <c r="A111" s="167" t="s">
        <v>93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9"/>
      <c r="M111" s="87"/>
      <c r="N111" s="88"/>
    </row>
    <row r="112" spans="1:14" s="73" customFormat="1" ht="14.25">
      <c r="A112" s="167" t="s">
        <v>94</v>
      </c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9"/>
      <c r="M112" s="87"/>
      <c r="N112" s="88"/>
    </row>
    <row r="113" spans="1:14" s="73" customFormat="1" ht="14.25">
      <c r="A113" s="92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93"/>
      <c r="N113" s="88"/>
    </row>
    <row r="114" spans="1:14" s="94" customFormat="1" ht="15">
      <c r="A114" s="195" t="s">
        <v>95</v>
      </c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16"/>
    </row>
    <row r="115" spans="1:14" s="73" customFormat="1" ht="15">
      <c r="A115" s="9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96"/>
      <c r="M115" s="84"/>
      <c r="N115" s="84"/>
    </row>
    <row r="116" spans="1:14" s="73" customFormat="1" ht="15" customHeight="1">
      <c r="A116" s="197" t="s">
        <v>96</v>
      </c>
      <c r="B116" s="199" t="s">
        <v>97</v>
      </c>
      <c r="C116" s="201" t="s">
        <v>98</v>
      </c>
      <c r="D116" s="202"/>
      <c r="E116" s="202"/>
      <c r="F116" s="202"/>
      <c r="G116" s="180" t="s">
        <v>99</v>
      </c>
      <c r="H116" s="180" t="s">
        <v>100</v>
      </c>
      <c r="I116" s="187" t="s">
        <v>101</v>
      </c>
      <c r="J116" s="188"/>
      <c r="K116" s="189"/>
      <c r="L116" s="187" t="s">
        <v>102</v>
      </c>
      <c r="M116" s="188"/>
      <c r="N116" s="189"/>
    </row>
    <row r="117" spans="1:14" s="73" customFormat="1" ht="27.75" customHeight="1">
      <c r="A117" s="198"/>
      <c r="B117" s="200"/>
      <c r="C117" s="203"/>
      <c r="D117" s="204"/>
      <c r="E117" s="204"/>
      <c r="F117" s="204"/>
      <c r="G117" s="180"/>
      <c r="H117" s="180"/>
      <c r="I117" s="190"/>
      <c r="J117" s="191"/>
      <c r="K117" s="192"/>
      <c r="L117" s="190"/>
      <c r="M117" s="191"/>
      <c r="N117" s="192"/>
    </row>
    <row r="118" spans="1:14" s="73" customFormat="1" ht="52.5">
      <c r="A118" s="198"/>
      <c r="B118" s="200"/>
      <c r="C118" s="205"/>
      <c r="D118" s="206"/>
      <c r="E118" s="206"/>
      <c r="F118" s="206"/>
      <c r="G118" s="180"/>
      <c r="H118" s="180"/>
      <c r="I118" s="76" t="s">
        <v>209</v>
      </c>
      <c r="J118" s="76" t="s">
        <v>99</v>
      </c>
      <c r="K118" s="76" t="s">
        <v>100</v>
      </c>
      <c r="L118" s="76" t="s">
        <v>103</v>
      </c>
      <c r="M118" s="76" t="s">
        <v>99</v>
      </c>
      <c r="N118" s="76" t="s">
        <v>100</v>
      </c>
    </row>
    <row r="119" spans="1:14" s="73" customFormat="1" ht="95.25" customHeight="1">
      <c r="A119" s="117"/>
      <c r="B119" s="118"/>
      <c r="C119" s="97" t="s">
        <v>104</v>
      </c>
      <c r="D119" s="97" t="s">
        <v>105</v>
      </c>
      <c r="E119" s="97" t="s">
        <v>106</v>
      </c>
      <c r="F119" s="119" t="s">
        <v>107</v>
      </c>
      <c r="G119" s="76"/>
      <c r="H119" s="76"/>
      <c r="I119" s="76"/>
      <c r="J119" s="76"/>
      <c r="K119" s="76"/>
      <c r="L119" s="76"/>
      <c r="M119" s="76"/>
      <c r="N119" s="76"/>
    </row>
    <row r="120" spans="1:15" s="73" customFormat="1" ht="54.75" customHeight="1">
      <c r="A120" s="76" t="s">
        <v>108</v>
      </c>
      <c r="B120" s="98" t="s">
        <v>109</v>
      </c>
      <c r="C120" s="99">
        <v>0</v>
      </c>
      <c r="D120" s="99">
        <v>0</v>
      </c>
      <c r="E120" s="115">
        <v>0</v>
      </c>
      <c r="F120" s="115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114"/>
    </row>
    <row r="121" spans="1:14" s="73" customFormat="1" ht="14.25">
      <c r="A121" s="76" t="s">
        <v>110</v>
      </c>
      <c r="B121" s="98"/>
      <c r="C121" s="78">
        <f>C123+C124+C127+C133+C125</f>
        <v>18944500</v>
      </c>
      <c r="D121" s="78">
        <f>D123+D124+D127+D133</f>
        <v>16262300</v>
      </c>
      <c r="E121" s="78">
        <f>E123+E124+E127+E133+E125</f>
        <v>2682200</v>
      </c>
      <c r="F121" s="78">
        <f>F123+F124+F127+F133</f>
        <v>0</v>
      </c>
      <c r="G121" s="78">
        <f>G123+G124+G127+G133+G125</f>
        <v>19385700</v>
      </c>
      <c r="H121" s="78">
        <f>H123+H124+H127+H133+H125</f>
        <v>19583700</v>
      </c>
      <c r="I121" s="78">
        <f>I123+I124+I127+I133+I125</f>
        <v>18944500</v>
      </c>
      <c r="J121" s="78">
        <f>J123+J124+J127+J133+J125</f>
        <v>19385700</v>
      </c>
      <c r="K121" s="78">
        <f>K123+K124+K127+K133+K125</f>
        <v>19583700</v>
      </c>
      <c r="L121" s="100">
        <v>0</v>
      </c>
      <c r="M121" s="100">
        <v>0</v>
      </c>
      <c r="N121" s="100">
        <v>0</v>
      </c>
    </row>
    <row r="122" spans="1:14" s="73" customFormat="1" ht="14.25">
      <c r="A122" s="76" t="s">
        <v>111</v>
      </c>
      <c r="B122" s="98"/>
      <c r="C122" s="79"/>
      <c r="D122" s="79"/>
      <c r="E122" s="79"/>
      <c r="F122" s="79"/>
      <c r="G122" s="79"/>
      <c r="H122" s="79"/>
      <c r="I122" s="79"/>
      <c r="J122" s="79"/>
      <c r="K122" s="79"/>
      <c r="L122" s="100"/>
      <c r="M122" s="100"/>
      <c r="N122" s="100"/>
    </row>
    <row r="123" spans="1:14" s="73" customFormat="1" ht="59.25" customHeight="1">
      <c r="A123" s="76" t="s">
        <v>112</v>
      </c>
      <c r="B123" s="98" t="s">
        <v>109</v>
      </c>
      <c r="C123" s="80">
        <f>D123+E123+F123</f>
        <v>16262300</v>
      </c>
      <c r="D123" s="80">
        <v>16262300</v>
      </c>
      <c r="E123" s="80">
        <v>0</v>
      </c>
      <c r="F123" s="80">
        <v>0</v>
      </c>
      <c r="G123" s="79">
        <v>16594400</v>
      </c>
      <c r="H123" s="79">
        <v>16667800</v>
      </c>
      <c r="I123" s="80">
        <f>C123</f>
        <v>16262300</v>
      </c>
      <c r="J123" s="80">
        <f>G123</f>
        <v>16594400</v>
      </c>
      <c r="K123" s="80">
        <f>H123</f>
        <v>16667800</v>
      </c>
      <c r="L123" s="100">
        <v>0</v>
      </c>
      <c r="M123" s="100">
        <v>0</v>
      </c>
      <c r="N123" s="100">
        <v>0</v>
      </c>
    </row>
    <row r="124" spans="1:18" s="73" customFormat="1" ht="14.25">
      <c r="A124" s="76" t="s">
        <v>113</v>
      </c>
      <c r="B124" s="98" t="s">
        <v>109</v>
      </c>
      <c r="C124" s="80">
        <f>D124+E124+F124</f>
        <v>2682200</v>
      </c>
      <c r="D124" s="79">
        <v>0</v>
      </c>
      <c r="E124" s="79">
        <v>2682200</v>
      </c>
      <c r="F124" s="79">
        <v>0</v>
      </c>
      <c r="G124" s="79">
        <v>2791300</v>
      </c>
      <c r="H124" s="79">
        <v>2915900</v>
      </c>
      <c r="I124" s="80">
        <f>C124</f>
        <v>2682200</v>
      </c>
      <c r="J124" s="80">
        <f>G124</f>
        <v>2791300</v>
      </c>
      <c r="K124" s="80">
        <f>H124</f>
        <v>2915900</v>
      </c>
      <c r="L124" s="100">
        <v>0</v>
      </c>
      <c r="M124" s="100">
        <v>0</v>
      </c>
      <c r="N124" s="100">
        <v>0</v>
      </c>
      <c r="O124" s="114"/>
      <c r="P124" s="114"/>
      <c r="Q124" s="114"/>
      <c r="R124" s="114"/>
    </row>
    <row r="125" spans="1:18" s="73" customFormat="1" ht="14.25">
      <c r="A125" s="76" t="s">
        <v>114</v>
      </c>
      <c r="B125" s="98" t="s">
        <v>109</v>
      </c>
      <c r="C125" s="80">
        <f>D125+E125+F125</f>
        <v>0</v>
      </c>
      <c r="D125" s="79">
        <v>0</v>
      </c>
      <c r="E125" s="79">
        <v>0</v>
      </c>
      <c r="F125" s="79">
        <v>0</v>
      </c>
      <c r="G125" s="79">
        <v>0</v>
      </c>
      <c r="H125" s="79">
        <v>0</v>
      </c>
      <c r="I125" s="80">
        <v>0</v>
      </c>
      <c r="J125" s="79">
        <v>0</v>
      </c>
      <c r="K125" s="79">
        <v>0</v>
      </c>
      <c r="L125" s="100">
        <v>0</v>
      </c>
      <c r="M125" s="100">
        <v>0</v>
      </c>
      <c r="N125" s="100">
        <v>0</v>
      </c>
      <c r="O125" s="114"/>
      <c r="P125" s="114"/>
      <c r="Q125" s="114"/>
      <c r="R125" s="114"/>
    </row>
    <row r="126" spans="1:14" s="73" customFormat="1" ht="26.25">
      <c r="A126" s="76" t="s">
        <v>115</v>
      </c>
      <c r="B126" s="98" t="s">
        <v>109</v>
      </c>
      <c r="C126" s="79">
        <v>0</v>
      </c>
      <c r="D126" s="79">
        <v>0</v>
      </c>
      <c r="E126" s="79">
        <v>0</v>
      </c>
      <c r="F126" s="79">
        <v>0</v>
      </c>
      <c r="G126" s="79">
        <f>J126</f>
        <v>0</v>
      </c>
      <c r="H126" s="79">
        <f>K126</f>
        <v>0</v>
      </c>
      <c r="I126" s="79">
        <v>0</v>
      </c>
      <c r="J126" s="79">
        <v>0</v>
      </c>
      <c r="K126" s="79">
        <v>0</v>
      </c>
      <c r="L126" s="100">
        <v>0</v>
      </c>
      <c r="M126" s="100">
        <v>0</v>
      </c>
      <c r="N126" s="100">
        <v>0</v>
      </c>
    </row>
    <row r="127" spans="1:14" s="73" customFormat="1" ht="91.5" customHeight="1">
      <c r="A127" s="76" t="s">
        <v>206</v>
      </c>
      <c r="B127" s="98" t="s">
        <v>109</v>
      </c>
      <c r="C127" s="80">
        <f>C129+C130+C131</f>
        <v>0</v>
      </c>
      <c r="D127" s="80">
        <f>D129+D130+D131</f>
        <v>0</v>
      </c>
      <c r="E127" s="80">
        <f>E129+E130+E131</f>
        <v>0</v>
      </c>
      <c r="F127" s="80">
        <f>F129+F130+F131</f>
        <v>0</v>
      </c>
      <c r="G127" s="79">
        <f>J127</f>
        <v>0</v>
      </c>
      <c r="H127" s="79">
        <f>K127</f>
        <v>0</v>
      </c>
      <c r="I127" s="80">
        <f>SUM(I129:I132)</f>
        <v>0</v>
      </c>
      <c r="J127" s="80">
        <f>SUM(J129:J132)</f>
        <v>0</v>
      </c>
      <c r="K127" s="80">
        <f>SUM(K129:K132)</f>
        <v>0</v>
      </c>
      <c r="L127" s="100">
        <v>0</v>
      </c>
      <c r="M127" s="100">
        <v>0</v>
      </c>
      <c r="N127" s="100">
        <v>0</v>
      </c>
    </row>
    <row r="128" spans="1:14" s="73" customFormat="1" ht="14.25">
      <c r="A128" s="76" t="s">
        <v>111</v>
      </c>
      <c r="B128" s="98"/>
      <c r="C128" s="79"/>
      <c r="D128" s="79"/>
      <c r="E128" s="79"/>
      <c r="F128" s="79"/>
      <c r="G128" s="79"/>
      <c r="H128" s="79"/>
      <c r="I128" s="79"/>
      <c r="J128" s="79"/>
      <c r="K128" s="79"/>
      <c r="L128" s="100"/>
      <c r="M128" s="100"/>
      <c r="N128" s="100"/>
    </row>
    <row r="129" spans="1:14" s="73" customFormat="1" ht="14.25">
      <c r="A129" s="76" t="s">
        <v>116</v>
      </c>
      <c r="B129" s="98" t="s">
        <v>109</v>
      </c>
      <c r="C129" s="80">
        <f aca="true" t="shared" si="0" ref="C129:K129">D129+E129+F129</f>
        <v>0</v>
      </c>
      <c r="D129" s="80">
        <f t="shared" si="0"/>
        <v>0</v>
      </c>
      <c r="E129" s="80">
        <f t="shared" si="0"/>
        <v>0</v>
      </c>
      <c r="F129" s="80">
        <f t="shared" si="0"/>
        <v>0</v>
      </c>
      <c r="G129" s="80">
        <f t="shared" si="0"/>
        <v>0</v>
      </c>
      <c r="H129" s="80">
        <f t="shared" si="0"/>
        <v>0</v>
      </c>
      <c r="I129" s="80">
        <f t="shared" si="0"/>
        <v>0</v>
      </c>
      <c r="J129" s="80">
        <f t="shared" si="0"/>
        <v>0</v>
      </c>
      <c r="K129" s="80">
        <f t="shared" si="0"/>
        <v>0</v>
      </c>
      <c r="L129" s="100">
        <v>0</v>
      </c>
      <c r="M129" s="100">
        <v>0</v>
      </c>
      <c r="N129" s="100">
        <v>0</v>
      </c>
    </row>
    <row r="130" spans="1:14" s="73" customFormat="1" ht="26.25">
      <c r="A130" s="76" t="s">
        <v>117</v>
      </c>
      <c r="B130" s="98" t="s">
        <v>109</v>
      </c>
      <c r="C130" s="80">
        <f>D130+E130+F130</f>
        <v>0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100">
        <v>0</v>
      </c>
      <c r="M130" s="100">
        <v>0</v>
      </c>
      <c r="N130" s="100">
        <v>0</v>
      </c>
    </row>
    <row r="131" spans="1:14" s="73" customFormat="1" ht="14.25">
      <c r="A131" s="76" t="s">
        <v>118</v>
      </c>
      <c r="B131" s="98" t="s">
        <v>109</v>
      </c>
      <c r="C131" s="80">
        <f>D131+E131+F131</f>
        <v>0</v>
      </c>
      <c r="D131" s="79">
        <v>0</v>
      </c>
      <c r="E131" s="79"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100">
        <v>0</v>
      </c>
      <c r="M131" s="100">
        <v>0</v>
      </c>
      <c r="N131" s="100">
        <v>0</v>
      </c>
    </row>
    <row r="132" spans="1:14" s="73" customFormat="1" ht="14.25">
      <c r="A132" s="76"/>
      <c r="B132" s="98"/>
      <c r="C132" s="79"/>
      <c r="D132" s="79"/>
      <c r="E132" s="79"/>
      <c r="F132" s="79"/>
      <c r="G132" s="79"/>
      <c r="H132" s="79"/>
      <c r="I132" s="79"/>
      <c r="J132" s="79"/>
      <c r="K132" s="79"/>
      <c r="L132" s="100"/>
      <c r="M132" s="100"/>
      <c r="N132" s="100"/>
    </row>
    <row r="133" spans="1:14" s="73" customFormat="1" ht="67.5" customHeight="1">
      <c r="A133" s="76" t="s">
        <v>107</v>
      </c>
      <c r="B133" s="98" t="s">
        <v>109</v>
      </c>
      <c r="C133" s="79">
        <f>C135+C136</f>
        <v>0</v>
      </c>
      <c r="D133" s="79">
        <f aca="true" t="shared" si="1" ref="D133:K133">D135+D136</f>
        <v>0</v>
      </c>
      <c r="E133" s="79">
        <f t="shared" si="1"/>
        <v>0</v>
      </c>
      <c r="F133" s="79">
        <f t="shared" si="1"/>
        <v>0</v>
      </c>
      <c r="G133" s="79">
        <f t="shared" si="1"/>
        <v>0</v>
      </c>
      <c r="H133" s="79">
        <f t="shared" si="1"/>
        <v>0</v>
      </c>
      <c r="I133" s="79">
        <f t="shared" si="1"/>
        <v>0</v>
      </c>
      <c r="J133" s="79">
        <f t="shared" si="1"/>
        <v>0</v>
      </c>
      <c r="K133" s="79">
        <f t="shared" si="1"/>
        <v>0</v>
      </c>
      <c r="L133" s="100">
        <v>0</v>
      </c>
      <c r="M133" s="100">
        <v>0</v>
      </c>
      <c r="N133" s="100">
        <v>0</v>
      </c>
    </row>
    <row r="134" spans="1:14" s="73" customFormat="1" ht="14.25">
      <c r="A134" s="76" t="s">
        <v>111</v>
      </c>
      <c r="B134" s="98" t="s">
        <v>109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100"/>
      <c r="M134" s="100"/>
      <c r="N134" s="100"/>
    </row>
    <row r="135" spans="1:14" s="73" customFormat="1" ht="39">
      <c r="A135" s="76" t="s">
        <v>119</v>
      </c>
      <c r="B135" s="98" t="s">
        <v>109</v>
      </c>
      <c r="C135" s="79">
        <v>0</v>
      </c>
      <c r="D135" s="79">
        <v>0</v>
      </c>
      <c r="E135" s="79">
        <v>0</v>
      </c>
      <c r="F135" s="79">
        <v>0</v>
      </c>
      <c r="G135" s="78">
        <f>J135</f>
        <v>0</v>
      </c>
      <c r="H135" s="79">
        <f>K135</f>
        <v>0</v>
      </c>
      <c r="I135" s="79">
        <v>0</v>
      </c>
      <c r="J135" s="79">
        <v>0</v>
      </c>
      <c r="K135" s="79">
        <v>0</v>
      </c>
      <c r="L135" s="100">
        <v>0</v>
      </c>
      <c r="M135" s="100">
        <v>0</v>
      </c>
      <c r="N135" s="100">
        <v>0</v>
      </c>
    </row>
    <row r="136" spans="1:14" s="73" customFormat="1" ht="39">
      <c r="A136" s="76" t="s">
        <v>120</v>
      </c>
      <c r="B136" s="98" t="s">
        <v>109</v>
      </c>
      <c r="C136" s="79">
        <v>0</v>
      </c>
      <c r="D136" s="79">
        <v>0</v>
      </c>
      <c r="E136" s="79">
        <v>0</v>
      </c>
      <c r="F136" s="79"/>
      <c r="G136" s="78">
        <f>J136</f>
        <v>0</v>
      </c>
      <c r="H136" s="79">
        <f>K136</f>
        <v>0</v>
      </c>
      <c r="I136" s="79">
        <v>0</v>
      </c>
      <c r="J136" s="79">
        <v>0</v>
      </c>
      <c r="K136" s="79">
        <v>0</v>
      </c>
      <c r="L136" s="100">
        <v>0</v>
      </c>
      <c r="M136" s="100">
        <v>0</v>
      </c>
      <c r="N136" s="100">
        <v>0</v>
      </c>
    </row>
    <row r="137" spans="1:14" s="73" customFormat="1" ht="14.25">
      <c r="A137" s="101" t="s">
        <v>121</v>
      </c>
      <c r="B137" s="102">
        <v>900</v>
      </c>
      <c r="C137" s="78">
        <f aca="true" t="shared" si="2" ref="C137:K137">SUM(C139,C144,C159,C164,C163)</f>
        <v>18944500</v>
      </c>
      <c r="D137" s="78">
        <f t="shared" si="2"/>
        <v>16262300</v>
      </c>
      <c r="E137" s="78">
        <f t="shared" si="2"/>
        <v>2682200</v>
      </c>
      <c r="F137" s="78">
        <f t="shared" si="2"/>
        <v>0</v>
      </c>
      <c r="G137" s="78">
        <f t="shared" si="2"/>
        <v>19385700</v>
      </c>
      <c r="H137" s="78">
        <f t="shared" si="2"/>
        <v>19583700</v>
      </c>
      <c r="I137" s="78">
        <f>SUM(I139,I144,I159,I164,I163)</f>
        <v>18944500</v>
      </c>
      <c r="J137" s="78">
        <f t="shared" si="2"/>
        <v>19385700</v>
      </c>
      <c r="K137" s="78">
        <f t="shared" si="2"/>
        <v>19583700</v>
      </c>
      <c r="L137" s="100">
        <v>0</v>
      </c>
      <c r="M137" s="100">
        <v>0</v>
      </c>
      <c r="N137" s="100">
        <v>0</v>
      </c>
    </row>
    <row r="138" spans="1:14" s="73" customFormat="1" ht="14.25">
      <c r="A138" s="76" t="s">
        <v>111</v>
      </c>
      <c r="B138" s="98"/>
      <c r="C138" s="79"/>
      <c r="D138" s="79"/>
      <c r="E138" s="79"/>
      <c r="F138" s="79"/>
      <c r="G138" s="79"/>
      <c r="H138" s="79"/>
      <c r="I138" s="79"/>
      <c r="J138" s="79"/>
      <c r="K138" s="79"/>
      <c r="L138" s="100"/>
      <c r="M138" s="100"/>
      <c r="N138" s="100"/>
    </row>
    <row r="139" spans="1:14" s="104" customFormat="1" ht="39">
      <c r="A139" s="76" t="s">
        <v>122</v>
      </c>
      <c r="B139" s="103">
        <v>210</v>
      </c>
      <c r="C139" s="82">
        <f>SUM(C141:C143)</f>
        <v>15112500</v>
      </c>
      <c r="D139" s="82">
        <f aca="true" t="shared" si="3" ref="D139:J139">SUM(D141:D143)</f>
        <v>13580900</v>
      </c>
      <c r="E139" s="82">
        <f>SUM(E141:E143)</f>
        <v>1531600</v>
      </c>
      <c r="F139" s="82">
        <f t="shared" si="3"/>
        <v>0</v>
      </c>
      <c r="G139" s="82">
        <f t="shared" si="3"/>
        <v>15150100</v>
      </c>
      <c r="H139" s="82">
        <f t="shared" si="3"/>
        <v>15194800</v>
      </c>
      <c r="I139" s="82">
        <f>SUM(I141:I143)</f>
        <v>15112500</v>
      </c>
      <c r="J139" s="82">
        <f t="shared" si="3"/>
        <v>15150100</v>
      </c>
      <c r="K139" s="82">
        <f>SUM(K141:K143)</f>
        <v>15194800</v>
      </c>
      <c r="L139" s="100">
        <v>0</v>
      </c>
      <c r="M139" s="100">
        <v>0</v>
      </c>
      <c r="N139" s="100">
        <v>0</v>
      </c>
    </row>
    <row r="140" spans="1:14" s="73" customFormat="1" ht="14.25">
      <c r="A140" s="76" t="s">
        <v>123</v>
      </c>
      <c r="B140" s="98"/>
      <c r="C140" s="81"/>
      <c r="D140" s="79"/>
      <c r="E140" s="79"/>
      <c r="F140" s="79"/>
      <c r="G140" s="79"/>
      <c r="H140" s="79"/>
      <c r="I140" s="79"/>
      <c r="J140" s="79"/>
      <c r="K140" s="79"/>
      <c r="L140" s="100">
        <v>0</v>
      </c>
      <c r="M140" s="100">
        <v>0</v>
      </c>
      <c r="N140" s="100">
        <v>0</v>
      </c>
    </row>
    <row r="141" spans="1:14" s="73" customFormat="1" ht="14.25">
      <c r="A141" s="76" t="s">
        <v>124</v>
      </c>
      <c r="B141" s="98">
        <v>211</v>
      </c>
      <c r="C141" s="80">
        <f>D141+E141+F141</f>
        <v>11081300</v>
      </c>
      <c r="D141" s="79">
        <v>10430000</v>
      </c>
      <c r="E141" s="79">
        <v>651300</v>
      </c>
      <c r="F141" s="79"/>
      <c r="G141" s="79">
        <v>11081300</v>
      </c>
      <c r="H141" s="79">
        <v>11081300</v>
      </c>
      <c r="I141" s="80">
        <f>C141</f>
        <v>11081300</v>
      </c>
      <c r="J141" s="79">
        <f aca="true" t="shared" si="4" ref="J141:K143">G141</f>
        <v>11081300</v>
      </c>
      <c r="K141" s="79">
        <f t="shared" si="4"/>
        <v>11081300</v>
      </c>
      <c r="L141" s="100">
        <v>0</v>
      </c>
      <c r="M141" s="100">
        <v>0</v>
      </c>
      <c r="N141" s="100">
        <v>0</v>
      </c>
    </row>
    <row r="142" spans="1:14" s="73" customFormat="1" ht="14.25">
      <c r="A142" s="76" t="s">
        <v>125</v>
      </c>
      <c r="B142" s="98">
        <v>212</v>
      </c>
      <c r="C142" s="80">
        <f>D142+E142+F142</f>
        <v>686600</v>
      </c>
      <c r="D142" s="79">
        <v>3000</v>
      </c>
      <c r="E142" s="79">
        <v>683600</v>
      </c>
      <c r="F142" s="79"/>
      <c r="G142" s="79">
        <v>724200</v>
      </c>
      <c r="H142" s="79">
        <v>768900</v>
      </c>
      <c r="I142" s="80">
        <f>C142</f>
        <v>686600</v>
      </c>
      <c r="J142" s="79">
        <f t="shared" si="4"/>
        <v>724200</v>
      </c>
      <c r="K142" s="79">
        <f t="shared" si="4"/>
        <v>768900</v>
      </c>
      <c r="L142" s="100">
        <v>0</v>
      </c>
      <c r="M142" s="100">
        <v>0</v>
      </c>
      <c r="N142" s="100">
        <v>0</v>
      </c>
    </row>
    <row r="143" spans="1:14" s="73" customFormat="1" ht="39">
      <c r="A143" s="76" t="s">
        <v>126</v>
      </c>
      <c r="B143" s="98">
        <v>213</v>
      </c>
      <c r="C143" s="80">
        <f>D143+E143+F143</f>
        <v>3344600</v>
      </c>
      <c r="D143" s="79">
        <v>3147900</v>
      </c>
      <c r="E143" s="79">
        <v>196700</v>
      </c>
      <c r="F143" s="79"/>
      <c r="G143" s="79">
        <v>3344600</v>
      </c>
      <c r="H143" s="79">
        <v>3344600</v>
      </c>
      <c r="I143" s="80">
        <f>C143</f>
        <v>3344600</v>
      </c>
      <c r="J143" s="79">
        <f t="shared" si="4"/>
        <v>3344600</v>
      </c>
      <c r="K143" s="79">
        <f t="shared" si="4"/>
        <v>3344600</v>
      </c>
      <c r="L143" s="100">
        <v>0</v>
      </c>
      <c r="M143" s="100">
        <v>0</v>
      </c>
      <c r="N143" s="100">
        <v>0</v>
      </c>
    </row>
    <row r="144" spans="1:14" s="104" customFormat="1" ht="26.25">
      <c r="A144" s="76" t="s">
        <v>127</v>
      </c>
      <c r="B144" s="103">
        <v>220</v>
      </c>
      <c r="C144" s="82">
        <f>SUM(C146:C148,C153:C155)</f>
        <v>2485900</v>
      </c>
      <c r="D144" s="82">
        <f aca="true" t="shared" si="5" ref="D144:K144">SUM(D146:D148,D153:D155)</f>
        <v>1567100</v>
      </c>
      <c r="E144" s="82">
        <f t="shared" si="5"/>
        <v>918800</v>
      </c>
      <c r="F144" s="82">
        <f t="shared" si="5"/>
        <v>0</v>
      </c>
      <c r="G144" s="82">
        <f t="shared" si="5"/>
        <v>2860500</v>
      </c>
      <c r="H144" s="82">
        <f t="shared" si="5"/>
        <v>2993800</v>
      </c>
      <c r="I144" s="82">
        <f t="shared" si="5"/>
        <v>2485900</v>
      </c>
      <c r="J144" s="82">
        <f t="shared" si="5"/>
        <v>2860500</v>
      </c>
      <c r="K144" s="82">
        <f t="shared" si="5"/>
        <v>2993800</v>
      </c>
      <c r="L144" s="100">
        <v>0</v>
      </c>
      <c r="M144" s="100">
        <v>0</v>
      </c>
      <c r="N144" s="100">
        <v>0</v>
      </c>
    </row>
    <row r="145" spans="1:14" s="73" customFormat="1" ht="14.25">
      <c r="A145" s="76" t="s">
        <v>123</v>
      </c>
      <c r="B145" s="98"/>
      <c r="C145" s="81"/>
      <c r="D145" s="79"/>
      <c r="E145" s="79"/>
      <c r="F145" s="79"/>
      <c r="G145" s="79"/>
      <c r="H145" s="79"/>
      <c r="I145" s="79"/>
      <c r="J145" s="79"/>
      <c r="K145" s="79"/>
      <c r="L145" s="100"/>
      <c r="M145" s="100"/>
      <c r="N145" s="100"/>
    </row>
    <row r="146" spans="1:14" s="73" customFormat="1" ht="14.25">
      <c r="A146" s="76" t="s">
        <v>128</v>
      </c>
      <c r="B146" s="98">
        <v>221</v>
      </c>
      <c r="C146" s="80">
        <f>D146+E146+F146</f>
        <v>32500</v>
      </c>
      <c r="D146" s="79">
        <v>32500</v>
      </c>
      <c r="E146" s="79">
        <v>0</v>
      </c>
      <c r="F146" s="79">
        <v>0</v>
      </c>
      <c r="G146" s="79">
        <v>32500</v>
      </c>
      <c r="H146" s="79">
        <v>32500</v>
      </c>
      <c r="I146" s="80">
        <f>C146</f>
        <v>32500</v>
      </c>
      <c r="J146" s="79">
        <f>G146</f>
        <v>32500</v>
      </c>
      <c r="K146" s="79">
        <f>H146</f>
        <v>32500</v>
      </c>
      <c r="L146" s="100">
        <v>0</v>
      </c>
      <c r="M146" s="100">
        <v>0</v>
      </c>
      <c r="N146" s="100">
        <v>0</v>
      </c>
    </row>
    <row r="147" spans="1:14" s="73" customFormat="1" ht="14.25">
      <c r="A147" s="76" t="s">
        <v>129</v>
      </c>
      <c r="B147" s="98">
        <v>222</v>
      </c>
      <c r="C147" s="80">
        <f>D147+E147+F147</f>
        <v>3500</v>
      </c>
      <c r="D147" s="79">
        <v>3500</v>
      </c>
      <c r="E147" s="79">
        <v>0</v>
      </c>
      <c r="F147" s="79">
        <v>0</v>
      </c>
      <c r="G147" s="79">
        <v>3500</v>
      </c>
      <c r="H147" s="79">
        <v>3500</v>
      </c>
      <c r="I147" s="80">
        <f>C147</f>
        <v>3500</v>
      </c>
      <c r="J147" s="79">
        <f>G147</f>
        <v>3500</v>
      </c>
      <c r="K147" s="79">
        <f>H147</f>
        <v>3500</v>
      </c>
      <c r="L147" s="100">
        <v>0</v>
      </c>
      <c r="M147" s="100">
        <v>0</v>
      </c>
      <c r="N147" s="100">
        <v>0</v>
      </c>
    </row>
    <row r="148" spans="1:14" s="104" customFormat="1" ht="14.25">
      <c r="A148" s="76" t="s">
        <v>130</v>
      </c>
      <c r="B148" s="98">
        <v>223</v>
      </c>
      <c r="C148" s="79">
        <f>SUM(C149:C152)</f>
        <v>1304900</v>
      </c>
      <c r="D148" s="79">
        <f>SUM(D149:D152)</f>
        <v>1304900</v>
      </c>
      <c r="E148" s="79">
        <f aca="true" t="shared" si="6" ref="E148:K148">SUM(E149:E152)</f>
        <v>0</v>
      </c>
      <c r="F148" s="79">
        <f t="shared" si="6"/>
        <v>0</v>
      </c>
      <c r="G148" s="79">
        <f t="shared" si="6"/>
        <v>1621200</v>
      </c>
      <c r="H148" s="79">
        <f t="shared" si="6"/>
        <v>1690800</v>
      </c>
      <c r="I148" s="79">
        <f t="shared" si="6"/>
        <v>1304900</v>
      </c>
      <c r="J148" s="79">
        <f t="shared" si="6"/>
        <v>1621200</v>
      </c>
      <c r="K148" s="79">
        <f t="shared" si="6"/>
        <v>1690800</v>
      </c>
      <c r="L148" s="100">
        <v>0</v>
      </c>
      <c r="M148" s="100">
        <v>0</v>
      </c>
      <c r="N148" s="100">
        <v>0</v>
      </c>
    </row>
    <row r="149" spans="1:14" s="73" customFormat="1" ht="18" customHeight="1">
      <c r="A149" s="105" t="s">
        <v>131</v>
      </c>
      <c r="B149" s="103"/>
      <c r="C149" s="80">
        <f aca="true" t="shared" si="7" ref="C149:C156">D149+E149+F149</f>
        <v>1085000</v>
      </c>
      <c r="D149" s="82">
        <v>1085000</v>
      </c>
      <c r="E149" s="82"/>
      <c r="F149" s="82"/>
      <c r="G149" s="79">
        <v>1110900</v>
      </c>
      <c r="H149" s="79">
        <v>1148800</v>
      </c>
      <c r="I149" s="80">
        <f>C149</f>
        <v>1085000</v>
      </c>
      <c r="J149" s="79">
        <f aca="true" t="shared" si="8" ref="J149:K151">G149</f>
        <v>1110900</v>
      </c>
      <c r="K149" s="79">
        <f t="shared" si="8"/>
        <v>1148800</v>
      </c>
      <c r="L149" s="100">
        <v>0</v>
      </c>
      <c r="M149" s="100">
        <v>0</v>
      </c>
      <c r="N149" s="100">
        <v>0</v>
      </c>
    </row>
    <row r="150" spans="1:14" s="73" customFormat="1" ht="14.25">
      <c r="A150" s="105" t="s">
        <v>132</v>
      </c>
      <c r="B150" s="103"/>
      <c r="C150" s="80">
        <f t="shared" si="7"/>
        <v>159300</v>
      </c>
      <c r="D150" s="82">
        <v>159300</v>
      </c>
      <c r="E150" s="82"/>
      <c r="F150" s="82"/>
      <c r="G150" s="79">
        <v>446800</v>
      </c>
      <c r="H150" s="79">
        <v>474500</v>
      </c>
      <c r="I150" s="80">
        <f>C150</f>
        <v>159300</v>
      </c>
      <c r="J150" s="79">
        <f t="shared" si="8"/>
        <v>446800</v>
      </c>
      <c r="K150" s="79">
        <f t="shared" si="8"/>
        <v>474500</v>
      </c>
      <c r="L150" s="100">
        <v>0</v>
      </c>
      <c r="M150" s="100">
        <v>0</v>
      </c>
      <c r="N150" s="100">
        <v>0</v>
      </c>
    </row>
    <row r="151" spans="1:14" s="73" customFormat="1" ht="14.25">
      <c r="A151" s="105" t="s">
        <v>133</v>
      </c>
      <c r="B151" s="103"/>
      <c r="C151" s="80">
        <f t="shared" si="7"/>
        <v>60600</v>
      </c>
      <c r="D151" s="82">
        <v>60600</v>
      </c>
      <c r="E151" s="82"/>
      <c r="F151" s="82"/>
      <c r="G151" s="79">
        <v>63500</v>
      </c>
      <c r="H151" s="79">
        <v>67500</v>
      </c>
      <c r="I151" s="80">
        <f>C151</f>
        <v>60600</v>
      </c>
      <c r="J151" s="79">
        <f t="shared" si="8"/>
        <v>63500</v>
      </c>
      <c r="K151" s="79">
        <f t="shared" si="8"/>
        <v>67500</v>
      </c>
      <c r="L151" s="100">
        <v>0</v>
      </c>
      <c r="M151" s="100">
        <v>0</v>
      </c>
      <c r="N151" s="100">
        <v>0</v>
      </c>
    </row>
    <row r="152" spans="1:14" s="73" customFormat="1" ht="14.25">
      <c r="A152" s="105" t="s">
        <v>134</v>
      </c>
      <c r="B152" s="103"/>
      <c r="C152" s="80">
        <f t="shared" si="7"/>
        <v>0</v>
      </c>
      <c r="D152" s="82"/>
      <c r="E152" s="82"/>
      <c r="F152" s="82"/>
      <c r="G152" s="79">
        <f>J152</f>
        <v>0</v>
      </c>
      <c r="H152" s="79">
        <f>K152</f>
        <v>0</v>
      </c>
      <c r="I152" s="82"/>
      <c r="J152" s="82"/>
      <c r="K152" s="82"/>
      <c r="L152" s="100">
        <v>0</v>
      </c>
      <c r="M152" s="100">
        <v>0</v>
      </c>
      <c r="N152" s="100">
        <v>0</v>
      </c>
    </row>
    <row r="153" spans="1:14" s="73" customFormat="1" ht="24">
      <c r="A153" s="106" t="s">
        <v>135</v>
      </c>
      <c r="B153" s="98">
        <v>224</v>
      </c>
      <c r="C153" s="80">
        <f t="shared" si="7"/>
        <v>1100</v>
      </c>
      <c r="D153" s="79">
        <v>1100</v>
      </c>
      <c r="E153" s="79">
        <v>0</v>
      </c>
      <c r="F153" s="79">
        <v>0</v>
      </c>
      <c r="G153" s="79">
        <v>1100</v>
      </c>
      <c r="H153" s="79">
        <v>1100</v>
      </c>
      <c r="I153" s="80">
        <f>C153</f>
        <v>1100</v>
      </c>
      <c r="J153" s="79">
        <f aca="true" t="shared" si="9" ref="J153:K155">G153</f>
        <v>1100</v>
      </c>
      <c r="K153" s="79">
        <f t="shared" si="9"/>
        <v>1100</v>
      </c>
      <c r="L153" s="100">
        <v>0</v>
      </c>
      <c r="M153" s="100">
        <v>0</v>
      </c>
      <c r="N153" s="100">
        <v>0</v>
      </c>
    </row>
    <row r="154" spans="1:14" s="73" customFormat="1" ht="24">
      <c r="A154" s="106" t="s">
        <v>136</v>
      </c>
      <c r="B154" s="98">
        <v>225</v>
      </c>
      <c r="C154" s="80">
        <f t="shared" si="7"/>
        <v>136100</v>
      </c>
      <c r="D154" s="79">
        <v>136100</v>
      </c>
      <c r="E154" s="79">
        <v>0</v>
      </c>
      <c r="F154" s="79">
        <v>0</v>
      </c>
      <c r="G154" s="79">
        <v>136100</v>
      </c>
      <c r="H154" s="79">
        <v>136100</v>
      </c>
      <c r="I154" s="80">
        <f>C154</f>
        <v>136100</v>
      </c>
      <c r="J154" s="79">
        <f t="shared" si="9"/>
        <v>136100</v>
      </c>
      <c r="K154" s="79">
        <f t="shared" si="9"/>
        <v>136100</v>
      </c>
      <c r="L154" s="100">
        <v>0</v>
      </c>
      <c r="M154" s="100">
        <v>0</v>
      </c>
      <c r="N154" s="100">
        <v>0</v>
      </c>
    </row>
    <row r="155" spans="1:14" s="73" customFormat="1" ht="14.25">
      <c r="A155" s="106" t="s">
        <v>137</v>
      </c>
      <c r="B155" s="98">
        <v>226</v>
      </c>
      <c r="C155" s="80">
        <f t="shared" si="7"/>
        <v>1007800</v>
      </c>
      <c r="D155" s="79">
        <v>89000</v>
      </c>
      <c r="E155" s="79">
        <v>918800</v>
      </c>
      <c r="F155" s="79">
        <v>0</v>
      </c>
      <c r="G155" s="79">
        <v>1066100</v>
      </c>
      <c r="H155" s="79">
        <v>1129800</v>
      </c>
      <c r="I155" s="80">
        <f>C155</f>
        <v>1007800</v>
      </c>
      <c r="J155" s="79">
        <f t="shared" si="9"/>
        <v>1066100</v>
      </c>
      <c r="K155" s="79">
        <f t="shared" si="9"/>
        <v>1129800</v>
      </c>
      <c r="L155" s="100">
        <v>0</v>
      </c>
      <c r="M155" s="100">
        <v>0</v>
      </c>
      <c r="N155" s="100">
        <v>0</v>
      </c>
    </row>
    <row r="156" spans="1:14" s="73" customFormat="1" ht="36">
      <c r="A156" s="106" t="s">
        <v>138</v>
      </c>
      <c r="B156" s="98">
        <v>240</v>
      </c>
      <c r="C156" s="80">
        <f t="shared" si="7"/>
        <v>0</v>
      </c>
      <c r="D156" s="79">
        <v>0</v>
      </c>
      <c r="E156" s="79">
        <v>0</v>
      </c>
      <c r="F156" s="79">
        <v>0</v>
      </c>
      <c r="G156" s="79">
        <f>J156</f>
        <v>0</v>
      </c>
      <c r="H156" s="79">
        <f>K156</f>
        <v>0</v>
      </c>
      <c r="I156" s="79">
        <v>0</v>
      </c>
      <c r="J156" s="79">
        <v>0</v>
      </c>
      <c r="K156" s="79">
        <v>0</v>
      </c>
      <c r="L156" s="100">
        <v>0</v>
      </c>
      <c r="M156" s="100">
        <v>0</v>
      </c>
      <c r="N156" s="100">
        <v>0</v>
      </c>
    </row>
    <row r="157" spans="1:14" s="73" customFormat="1" ht="14.25">
      <c r="A157" s="76" t="s">
        <v>123</v>
      </c>
      <c r="B157" s="98"/>
      <c r="C157" s="81"/>
      <c r="D157" s="79"/>
      <c r="E157" s="79"/>
      <c r="F157" s="79"/>
      <c r="G157" s="79"/>
      <c r="H157" s="79"/>
      <c r="I157" s="79"/>
      <c r="J157" s="79"/>
      <c r="K157" s="79"/>
      <c r="L157" s="100"/>
      <c r="M157" s="100"/>
      <c r="N157" s="100"/>
    </row>
    <row r="158" spans="1:14" s="73" customFormat="1" ht="52.5">
      <c r="A158" s="76" t="s">
        <v>139</v>
      </c>
      <c r="B158" s="98">
        <v>241</v>
      </c>
      <c r="C158" s="80">
        <f>D158+E158+F158</f>
        <v>0</v>
      </c>
      <c r="D158" s="79">
        <v>0</v>
      </c>
      <c r="E158" s="79">
        <v>0</v>
      </c>
      <c r="F158" s="79">
        <v>0</v>
      </c>
      <c r="G158" s="79">
        <f>J158</f>
        <v>0</v>
      </c>
      <c r="H158" s="79">
        <f>K158</f>
        <v>0</v>
      </c>
      <c r="I158" s="79">
        <v>0</v>
      </c>
      <c r="J158" s="79">
        <v>0</v>
      </c>
      <c r="K158" s="79">
        <v>0</v>
      </c>
      <c r="L158" s="100">
        <v>0</v>
      </c>
      <c r="M158" s="100">
        <v>0</v>
      </c>
      <c r="N158" s="100">
        <v>0</v>
      </c>
    </row>
    <row r="159" spans="1:14" s="73" customFormat="1" ht="24">
      <c r="A159" s="106" t="s">
        <v>140</v>
      </c>
      <c r="B159" s="98">
        <v>260</v>
      </c>
      <c r="C159" s="80">
        <f>C161+C162</f>
        <v>231800</v>
      </c>
      <c r="D159" s="80">
        <f>D161+D162</f>
        <v>0</v>
      </c>
      <c r="E159" s="80">
        <f>E161+E162</f>
        <v>231800</v>
      </c>
      <c r="F159" s="80">
        <f>F161+F162</f>
        <v>0</v>
      </c>
      <c r="G159" s="79">
        <f>SUM(G161:G162)</f>
        <v>245000</v>
      </c>
      <c r="H159" s="79">
        <f>SUM(H161:H162)</f>
        <v>261200</v>
      </c>
      <c r="I159" s="80">
        <f>I161+I162</f>
        <v>231800</v>
      </c>
      <c r="J159" s="79">
        <f>SUM(J161:J162)</f>
        <v>245000</v>
      </c>
      <c r="K159" s="79">
        <f>SUM(K161:K162)</f>
        <v>261200</v>
      </c>
      <c r="L159" s="100">
        <v>0</v>
      </c>
      <c r="M159" s="100">
        <v>0</v>
      </c>
      <c r="N159" s="100">
        <v>0</v>
      </c>
    </row>
    <row r="160" spans="1:14" s="73" customFormat="1" ht="14.25">
      <c r="A160" s="106" t="s">
        <v>123</v>
      </c>
      <c r="B160" s="98"/>
      <c r="C160" s="81"/>
      <c r="D160" s="79"/>
      <c r="E160" s="79"/>
      <c r="F160" s="79"/>
      <c r="G160" s="79"/>
      <c r="H160" s="79"/>
      <c r="I160" s="79"/>
      <c r="J160" s="79"/>
      <c r="K160" s="79"/>
      <c r="L160" s="100"/>
      <c r="M160" s="100"/>
      <c r="N160" s="100"/>
    </row>
    <row r="161" spans="1:14" s="73" customFormat="1" ht="24">
      <c r="A161" s="106" t="s">
        <v>141</v>
      </c>
      <c r="B161" s="98">
        <v>262</v>
      </c>
      <c r="C161" s="80">
        <f>D161+E161+F161</f>
        <v>71600</v>
      </c>
      <c r="D161" s="79">
        <v>0</v>
      </c>
      <c r="E161" s="79">
        <v>71600</v>
      </c>
      <c r="F161" s="79"/>
      <c r="G161" s="79">
        <v>76000</v>
      </c>
      <c r="H161" s="79">
        <v>81700</v>
      </c>
      <c r="I161" s="80">
        <f>C161</f>
        <v>71600</v>
      </c>
      <c r="J161" s="79">
        <f aca="true" t="shared" si="10" ref="J161:K163">G161</f>
        <v>76000</v>
      </c>
      <c r="K161" s="79">
        <f t="shared" si="10"/>
        <v>81700</v>
      </c>
      <c r="L161" s="100">
        <v>0</v>
      </c>
      <c r="M161" s="100">
        <v>0</v>
      </c>
      <c r="N161" s="100">
        <v>0</v>
      </c>
    </row>
    <row r="162" spans="1:14" s="73" customFormat="1" ht="76.5" customHeight="1">
      <c r="A162" s="106" t="s">
        <v>142</v>
      </c>
      <c r="B162" s="98">
        <v>263</v>
      </c>
      <c r="C162" s="80">
        <f>D162+E162+F162</f>
        <v>160200</v>
      </c>
      <c r="D162" s="79">
        <v>0</v>
      </c>
      <c r="E162" s="79">
        <v>160200</v>
      </c>
      <c r="F162" s="79"/>
      <c r="G162" s="79">
        <v>169000</v>
      </c>
      <c r="H162" s="79">
        <v>179500</v>
      </c>
      <c r="I162" s="80">
        <f>C162</f>
        <v>160200</v>
      </c>
      <c r="J162" s="79">
        <f t="shared" si="10"/>
        <v>169000</v>
      </c>
      <c r="K162" s="79">
        <f t="shared" si="10"/>
        <v>179500</v>
      </c>
      <c r="L162" s="100">
        <v>0</v>
      </c>
      <c r="M162" s="100">
        <v>0</v>
      </c>
      <c r="N162" s="100">
        <v>0</v>
      </c>
    </row>
    <row r="163" spans="1:14" s="94" customFormat="1" ht="13.5">
      <c r="A163" s="106" t="s">
        <v>143</v>
      </c>
      <c r="B163" s="98">
        <v>290</v>
      </c>
      <c r="C163" s="80">
        <f>D163+E163+F163</f>
        <v>266500</v>
      </c>
      <c r="D163" s="79">
        <v>266500</v>
      </c>
      <c r="E163" s="79">
        <v>0</v>
      </c>
      <c r="F163" s="79">
        <v>0</v>
      </c>
      <c r="G163" s="79">
        <v>266500</v>
      </c>
      <c r="H163" s="79">
        <v>266500</v>
      </c>
      <c r="I163" s="80">
        <f>C163</f>
        <v>266500</v>
      </c>
      <c r="J163" s="79">
        <f t="shared" si="10"/>
        <v>266500</v>
      </c>
      <c r="K163" s="79">
        <f t="shared" si="10"/>
        <v>266500</v>
      </c>
      <c r="L163" s="100">
        <v>0</v>
      </c>
      <c r="M163" s="100">
        <v>0</v>
      </c>
      <c r="N163" s="100">
        <v>0</v>
      </c>
    </row>
    <row r="164" spans="1:14" s="104" customFormat="1" ht="36">
      <c r="A164" s="106" t="s">
        <v>144</v>
      </c>
      <c r="B164" s="98">
        <v>300</v>
      </c>
      <c r="C164" s="79">
        <f>SUM(C166+C169)</f>
        <v>847800</v>
      </c>
      <c r="D164" s="79">
        <f aca="true" t="shared" si="11" ref="D164:J164">SUM(D166+D169)</f>
        <v>847800</v>
      </c>
      <c r="E164" s="79">
        <f t="shared" si="11"/>
        <v>0</v>
      </c>
      <c r="F164" s="79">
        <f t="shared" si="11"/>
        <v>0</v>
      </c>
      <c r="G164" s="79">
        <f t="shared" si="11"/>
        <v>863600</v>
      </c>
      <c r="H164" s="79">
        <f t="shared" si="11"/>
        <v>867400</v>
      </c>
      <c r="I164" s="79">
        <f t="shared" si="11"/>
        <v>847800</v>
      </c>
      <c r="J164" s="79">
        <f t="shared" si="11"/>
        <v>863600</v>
      </c>
      <c r="K164" s="79">
        <f>SUM(K166+K169)</f>
        <v>867400</v>
      </c>
      <c r="L164" s="100">
        <v>0</v>
      </c>
      <c r="M164" s="100">
        <v>0</v>
      </c>
      <c r="N164" s="100">
        <v>0</v>
      </c>
    </row>
    <row r="165" spans="1:14" s="73" customFormat="1" ht="14.25">
      <c r="A165" s="106" t="s">
        <v>123</v>
      </c>
      <c r="B165" s="98"/>
      <c r="C165" s="81"/>
      <c r="D165" s="79"/>
      <c r="E165" s="79"/>
      <c r="F165" s="79"/>
      <c r="G165" s="79"/>
      <c r="H165" s="79"/>
      <c r="I165" s="79"/>
      <c r="J165" s="79"/>
      <c r="K165" s="79"/>
      <c r="L165" s="100"/>
      <c r="M165" s="100"/>
      <c r="N165" s="100"/>
    </row>
    <row r="166" spans="1:14" s="73" customFormat="1" ht="24">
      <c r="A166" s="106" t="s">
        <v>145</v>
      </c>
      <c r="B166" s="98">
        <v>310</v>
      </c>
      <c r="C166" s="80">
        <f aca="true" t="shared" si="12" ref="C166:C174">D166+E166+F166</f>
        <v>461400</v>
      </c>
      <c r="D166" s="79">
        <v>461400</v>
      </c>
      <c r="E166" s="79">
        <v>0</v>
      </c>
      <c r="F166" s="79">
        <v>0</v>
      </c>
      <c r="G166" s="79">
        <v>477200</v>
      </c>
      <c r="H166" s="79">
        <v>480700</v>
      </c>
      <c r="I166" s="80">
        <f>C166</f>
        <v>461400</v>
      </c>
      <c r="J166" s="79">
        <f>G166</f>
        <v>477200</v>
      </c>
      <c r="K166" s="79">
        <f>H166</f>
        <v>480700</v>
      </c>
      <c r="L166" s="100">
        <v>0</v>
      </c>
      <c r="M166" s="100">
        <v>0</v>
      </c>
      <c r="N166" s="100">
        <v>0</v>
      </c>
    </row>
    <row r="167" spans="1:14" s="73" customFormat="1" ht="24">
      <c r="A167" s="106" t="s">
        <v>146</v>
      </c>
      <c r="B167" s="98">
        <v>320</v>
      </c>
      <c r="C167" s="80">
        <f t="shared" si="12"/>
        <v>0</v>
      </c>
      <c r="D167" s="79">
        <v>0</v>
      </c>
      <c r="E167" s="79">
        <v>0</v>
      </c>
      <c r="F167" s="79">
        <v>0</v>
      </c>
      <c r="G167" s="79">
        <v>0</v>
      </c>
      <c r="H167" s="79">
        <f>K167</f>
        <v>0</v>
      </c>
      <c r="I167" s="80">
        <f>C167</f>
        <v>0</v>
      </c>
      <c r="J167" s="79">
        <v>0</v>
      </c>
      <c r="K167" s="79">
        <v>0</v>
      </c>
      <c r="L167" s="100">
        <v>0</v>
      </c>
      <c r="M167" s="100">
        <v>0</v>
      </c>
      <c r="N167" s="100">
        <v>0</v>
      </c>
    </row>
    <row r="168" spans="1:14" s="73" customFormat="1" ht="36">
      <c r="A168" s="106" t="s">
        <v>147</v>
      </c>
      <c r="B168" s="98">
        <v>330</v>
      </c>
      <c r="C168" s="80">
        <f t="shared" si="12"/>
        <v>0</v>
      </c>
      <c r="D168" s="79">
        <v>0</v>
      </c>
      <c r="E168" s="79">
        <v>0</v>
      </c>
      <c r="F168" s="79">
        <v>0</v>
      </c>
      <c r="G168" s="79">
        <v>0</v>
      </c>
      <c r="H168" s="79">
        <f>K168</f>
        <v>0</v>
      </c>
      <c r="I168" s="80">
        <f>C168</f>
        <v>0</v>
      </c>
      <c r="J168" s="79">
        <v>0</v>
      </c>
      <c r="K168" s="79">
        <v>0</v>
      </c>
      <c r="L168" s="100">
        <v>0</v>
      </c>
      <c r="M168" s="100">
        <v>0</v>
      </c>
      <c r="N168" s="100">
        <v>0</v>
      </c>
    </row>
    <row r="169" spans="1:14" s="104" customFormat="1" ht="24">
      <c r="A169" s="106" t="s">
        <v>148</v>
      </c>
      <c r="B169" s="98">
        <v>340</v>
      </c>
      <c r="C169" s="79">
        <f aca="true" t="shared" si="13" ref="C169:J169">SUM(C170:C175)</f>
        <v>386400</v>
      </c>
      <c r="D169" s="79">
        <f t="shared" si="13"/>
        <v>386400</v>
      </c>
      <c r="E169" s="79">
        <f t="shared" si="13"/>
        <v>0</v>
      </c>
      <c r="F169" s="79">
        <f t="shared" si="13"/>
        <v>0</v>
      </c>
      <c r="G169" s="79">
        <f t="shared" si="13"/>
        <v>386400</v>
      </c>
      <c r="H169" s="79">
        <f t="shared" si="13"/>
        <v>386700</v>
      </c>
      <c r="I169" s="79">
        <f t="shared" si="13"/>
        <v>386400</v>
      </c>
      <c r="J169" s="79">
        <f t="shared" si="13"/>
        <v>386400</v>
      </c>
      <c r="K169" s="79">
        <f>SUM(K170:K175)</f>
        <v>386700</v>
      </c>
      <c r="L169" s="100">
        <v>0</v>
      </c>
      <c r="M169" s="100">
        <v>0</v>
      </c>
      <c r="N169" s="100">
        <v>0</v>
      </c>
    </row>
    <row r="170" spans="1:14" s="73" customFormat="1" ht="14.25">
      <c r="A170" s="107" t="s">
        <v>149</v>
      </c>
      <c r="B170" s="103"/>
      <c r="C170" s="80">
        <f t="shared" si="12"/>
        <v>212600</v>
      </c>
      <c r="D170" s="79">
        <v>212600</v>
      </c>
      <c r="E170" s="79">
        <v>0</v>
      </c>
      <c r="F170" s="79">
        <v>0</v>
      </c>
      <c r="G170" s="79">
        <v>212600</v>
      </c>
      <c r="H170" s="79">
        <v>212600</v>
      </c>
      <c r="I170" s="80">
        <f aca="true" t="shared" si="14" ref="I170:I175">C170</f>
        <v>212600</v>
      </c>
      <c r="J170" s="79">
        <f>G170</f>
        <v>212600</v>
      </c>
      <c r="K170" s="79">
        <f>H170</f>
        <v>212600</v>
      </c>
      <c r="L170" s="100">
        <v>0</v>
      </c>
      <c r="M170" s="100">
        <v>0</v>
      </c>
      <c r="N170" s="100">
        <v>0</v>
      </c>
    </row>
    <row r="171" spans="1:14" s="73" customFormat="1" ht="14.25">
      <c r="A171" s="107" t="s">
        <v>150</v>
      </c>
      <c r="B171" s="103"/>
      <c r="C171" s="80">
        <f t="shared" si="12"/>
        <v>0</v>
      </c>
      <c r="D171" s="82">
        <v>0</v>
      </c>
      <c r="E171" s="82">
        <v>0</v>
      </c>
      <c r="F171" s="82">
        <v>0</v>
      </c>
      <c r="G171" s="79">
        <f aca="true" t="shared" si="15" ref="G171:H174">J171</f>
        <v>0</v>
      </c>
      <c r="H171" s="79">
        <f t="shared" si="15"/>
        <v>0</v>
      </c>
      <c r="I171" s="80">
        <f t="shared" si="14"/>
        <v>0</v>
      </c>
      <c r="J171" s="82">
        <v>0</v>
      </c>
      <c r="K171" s="82">
        <v>0</v>
      </c>
      <c r="L171" s="100">
        <v>0</v>
      </c>
      <c r="M171" s="100">
        <v>0</v>
      </c>
      <c r="N171" s="100">
        <v>0</v>
      </c>
    </row>
    <row r="172" spans="1:14" s="73" customFormat="1" ht="14.25">
      <c r="A172" s="107" t="s">
        <v>151</v>
      </c>
      <c r="B172" s="103"/>
      <c r="C172" s="80">
        <f t="shared" si="12"/>
        <v>500</v>
      </c>
      <c r="D172" s="82">
        <v>500</v>
      </c>
      <c r="E172" s="82">
        <v>0</v>
      </c>
      <c r="F172" s="82">
        <v>0</v>
      </c>
      <c r="G172" s="79">
        <v>500</v>
      </c>
      <c r="H172" s="79">
        <v>500</v>
      </c>
      <c r="I172" s="80">
        <f t="shared" si="14"/>
        <v>500</v>
      </c>
      <c r="J172" s="79">
        <f>G172</f>
        <v>500</v>
      </c>
      <c r="K172" s="79">
        <f>H172</f>
        <v>500</v>
      </c>
      <c r="L172" s="100">
        <v>0</v>
      </c>
      <c r="M172" s="100">
        <v>0</v>
      </c>
      <c r="N172" s="100">
        <v>0</v>
      </c>
    </row>
    <row r="173" spans="1:14" s="73" customFormat="1" ht="14.25">
      <c r="A173" s="107" t="s">
        <v>152</v>
      </c>
      <c r="B173" s="103"/>
      <c r="C173" s="80">
        <f t="shared" si="12"/>
        <v>0</v>
      </c>
      <c r="D173" s="82">
        <v>0</v>
      </c>
      <c r="E173" s="82">
        <v>0</v>
      </c>
      <c r="F173" s="82">
        <v>0</v>
      </c>
      <c r="G173" s="79">
        <f t="shared" si="15"/>
        <v>0</v>
      </c>
      <c r="H173" s="79">
        <f t="shared" si="15"/>
        <v>0</v>
      </c>
      <c r="I173" s="80">
        <f t="shared" si="14"/>
        <v>0</v>
      </c>
      <c r="J173" s="82">
        <v>0</v>
      </c>
      <c r="K173" s="82">
        <v>0</v>
      </c>
      <c r="L173" s="100">
        <v>0</v>
      </c>
      <c r="M173" s="100">
        <v>0</v>
      </c>
      <c r="N173" s="100">
        <v>0</v>
      </c>
    </row>
    <row r="174" spans="1:14" s="73" customFormat="1" ht="24">
      <c r="A174" s="107" t="s">
        <v>153</v>
      </c>
      <c r="B174" s="103"/>
      <c r="C174" s="80">
        <f t="shared" si="12"/>
        <v>0</v>
      </c>
      <c r="D174" s="82">
        <v>0</v>
      </c>
      <c r="E174" s="82">
        <v>0</v>
      </c>
      <c r="F174" s="82">
        <v>0</v>
      </c>
      <c r="G174" s="79">
        <f t="shared" si="15"/>
        <v>0</v>
      </c>
      <c r="H174" s="79">
        <f t="shared" si="15"/>
        <v>0</v>
      </c>
      <c r="I174" s="80">
        <f t="shared" si="14"/>
        <v>0</v>
      </c>
      <c r="J174" s="82">
        <v>0</v>
      </c>
      <c r="K174" s="82">
        <v>0</v>
      </c>
      <c r="L174" s="100">
        <v>0</v>
      </c>
      <c r="M174" s="100">
        <v>0</v>
      </c>
      <c r="N174" s="100">
        <v>0</v>
      </c>
    </row>
    <row r="175" spans="1:14" s="73" customFormat="1" ht="14.25">
      <c r="A175" s="107" t="s">
        <v>154</v>
      </c>
      <c r="B175" s="103"/>
      <c r="C175" s="80">
        <f>D175+E175+F175</f>
        <v>173300</v>
      </c>
      <c r="D175" s="82">
        <v>173300</v>
      </c>
      <c r="E175" s="82">
        <v>0</v>
      </c>
      <c r="F175" s="82">
        <v>0</v>
      </c>
      <c r="G175" s="79">
        <v>173300</v>
      </c>
      <c r="H175" s="79">
        <v>173600</v>
      </c>
      <c r="I175" s="80">
        <f t="shared" si="14"/>
        <v>173300</v>
      </c>
      <c r="J175" s="79">
        <f>G175</f>
        <v>173300</v>
      </c>
      <c r="K175" s="79">
        <f>H175</f>
        <v>173600</v>
      </c>
      <c r="L175" s="100">
        <v>0</v>
      </c>
      <c r="M175" s="100">
        <v>0</v>
      </c>
      <c r="N175" s="100">
        <v>0</v>
      </c>
    </row>
    <row r="176" spans="1:14" s="73" customFormat="1" ht="24">
      <c r="A176" s="106" t="s">
        <v>155</v>
      </c>
      <c r="B176" s="98">
        <v>500</v>
      </c>
      <c r="C176" s="79">
        <v>0</v>
      </c>
      <c r="D176" s="79">
        <v>0</v>
      </c>
      <c r="E176" s="79">
        <v>0</v>
      </c>
      <c r="F176" s="79">
        <v>0</v>
      </c>
      <c r="G176" s="79">
        <v>0</v>
      </c>
      <c r="H176" s="79">
        <v>0</v>
      </c>
      <c r="I176" s="79">
        <v>0</v>
      </c>
      <c r="J176" s="79">
        <v>0</v>
      </c>
      <c r="K176" s="79">
        <v>0</v>
      </c>
      <c r="L176" s="100">
        <v>0</v>
      </c>
      <c r="M176" s="100">
        <v>0</v>
      </c>
      <c r="N176" s="100">
        <v>0</v>
      </c>
    </row>
    <row r="177" spans="1:14" s="73" customFormat="1" ht="14.25">
      <c r="A177" s="106" t="s">
        <v>123</v>
      </c>
      <c r="B177" s="98"/>
      <c r="C177" s="79"/>
      <c r="D177" s="79"/>
      <c r="E177" s="79"/>
      <c r="F177" s="79"/>
      <c r="G177" s="79"/>
      <c r="H177" s="79"/>
      <c r="I177" s="79"/>
      <c r="J177" s="79"/>
      <c r="K177" s="79"/>
      <c r="L177" s="100"/>
      <c r="M177" s="100"/>
      <c r="N177" s="100"/>
    </row>
    <row r="178" spans="1:14" s="73" customFormat="1" ht="39.75" customHeight="1">
      <c r="A178" s="106" t="s">
        <v>156</v>
      </c>
      <c r="B178" s="98">
        <v>520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  <c r="I178" s="79">
        <v>0</v>
      </c>
      <c r="J178" s="79">
        <v>0</v>
      </c>
      <c r="K178" s="79">
        <v>0</v>
      </c>
      <c r="L178" s="100">
        <v>0</v>
      </c>
      <c r="M178" s="100">
        <v>0</v>
      </c>
      <c r="N178" s="100">
        <v>0</v>
      </c>
    </row>
    <row r="179" spans="1:14" s="73" customFormat="1" ht="24">
      <c r="A179" s="106" t="s">
        <v>157</v>
      </c>
      <c r="B179" s="98">
        <v>530</v>
      </c>
      <c r="C179" s="79">
        <v>0</v>
      </c>
      <c r="D179" s="79">
        <v>0</v>
      </c>
      <c r="E179" s="79">
        <v>0</v>
      </c>
      <c r="F179" s="79">
        <v>0</v>
      </c>
      <c r="G179" s="79">
        <v>0</v>
      </c>
      <c r="H179" s="79">
        <v>0</v>
      </c>
      <c r="I179" s="79">
        <v>0</v>
      </c>
      <c r="J179" s="79">
        <v>0</v>
      </c>
      <c r="K179" s="79">
        <v>0</v>
      </c>
      <c r="L179" s="100">
        <v>0</v>
      </c>
      <c r="M179" s="100">
        <v>0</v>
      </c>
      <c r="N179" s="100">
        <v>0</v>
      </c>
    </row>
    <row r="180" spans="1:14" s="73" customFormat="1" ht="14.25">
      <c r="A180" s="106" t="s">
        <v>158</v>
      </c>
      <c r="B180" s="98"/>
      <c r="C180" s="79"/>
      <c r="D180" s="79"/>
      <c r="E180" s="79"/>
      <c r="F180" s="79"/>
      <c r="G180" s="79"/>
      <c r="H180" s="79"/>
      <c r="I180" s="79"/>
      <c r="J180" s="79"/>
      <c r="K180" s="79"/>
      <c r="L180" s="100"/>
      <c r="M180" s="100"/>
      <c r="N180" s="100"/>
    </row>
    <row r="181" spans="1:14" s="73" customFormat="1" ht="24">
      <c r="A181" s="106" t="s">
        <v>159</v>
      </c>
      <c r="B181" s="98" t="s">
        <v>109</v>
      </c>
      <c r="C181" s="79">
        <f>D181+E181+F181</f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  <c r="I181" s="79">
        <v>0</v>
      </c>
      <c r="J181" s="79">
        <v>0</v>
      </c>
      <c r="K181" s="79">
        <v>0</v>
      </c>
      <c r="L181" s="100">
        <v>0</v>
      </c>
      <c r="M181" s="100">
        <v>0</v>
      </c>
      <c r="N181" s="100">
        <v>0</v>
      </c>
    </row>
    <row r="182" spans="1:2" s="73" customFormat="1" ht="15">
      <c r="A182" s="86"/>
      <c r="B182" s="86"/>
    </row>
    <row r="183" spans="1:8" s="73" customFormat="1" ht="14.25">
      <c r="A183" s="85" t="s">
        <v>160</v>
      </c>
      <c r="B183" s="85"/>
      <c r="C183" s="108"/>
      <c r="D183" s="108"/>
      <c r="E183" s="108"/>
      <c r="F183" s="108"/>
      <c r="G183" s="108"/>
      <c r="H183" s="109"/>
    </row>
    <row r="184" spans="1:8" s="73" customFormat="1" ht="14.25">
      <c r="A184" s="85" t="s">
        <v>231</v>
      </c>
      <c r="B184" s="85"/>
      <c r="C184" s="110"/>
      <c r="D184" s="110"/>
      <c r="E184" s="110"/>
      <c r="F184" s="110"/>
      <c r="G184" s="108"/>
      <c r="H184" s="109"/>
    </row>
    <row r="185" spans="1:8" s="73" customFormat="1" ht="14.25">
      <c r="A185" s="111" t="s">
        <v>230</v>
      </c>
      <c r="B185" s="111"/>
      <c r="C185" s="112"/>
      <c r="D185" s="112"/>
      <c r="E185" s="112"/>
      <c r="F185" s="112"/>
      <c r="G185" s="112"/>
      <c r="H185" s="109"/>
    </row>
    <row r="186" spans="1:8" s="73" customFormat="1" ht="14.25">
      <c r="A186" s="85"/>
      <c r="B186" s="85"/>
      <c r="C186" s="108"/>
      <c r="D186" s="108"/>
      <c r="E186" s="108"/>
      <c r="F186" s="108"/>
      <c r="G186" s="108"/>
      <c r="H186" s="109"/>
    </row>
    <row r="187" spans="1:8" s="73" customFormat="1" ht="14.25">
      <c r="A187" s="85" t="s">
        <v>161</v>
      </c>
      <c r="B187" s="85"/>
      <c r="C187" s="108"/>
      <c r="D187" s="108"/>
      <c r="E187" s="108"/>
      <c r="F187" s="108"/>
      <c r="G187" s="108"/>
      <c r="H187" s="109"/>
    </row>
    <row r="188" spans="1:8" s="73" customFormat="1" ht="14.25">
      <c r="A188" s="85" t="s">
        <v>232</v>
      </c>
      <c r="B188" s="85"/>
      <c r="C188" s="108"/>
      <c r="D188" s="108"/>
      <c r="E188" s="108"/>
      <c r="F188" s="108"/>
      <c r="G188" s="108"/>
      <c r="H188" s="109"/>
    </row>
    <row r="189" spans="1:8" s="73" customFormat="1" ht="14.25">
      <c r="A189" s="111" t="s">
        <v>233</v>
      </c>
      <c r="B189" s="111"/>
      <c r="C189" s="112"/>
      <c r="D189" s="112"/>
      <c r="E189" s="112"/>
      <c r="F189" s="112"/>
      <c r="G189" s="112"/>
      <c r="H189" s="109"/>
    </row>
    <row r="190" spans="1:8" s="73" customFormat="1" ht="14.25">
      <c r="A190" s="85" t="s">
        <v>162</v>
      </c>
      <c r="B190" s="85"/>
      <c r="C190" s="108"/>
      <c r="D190" s="108"/>
      <c r="E190" s="108"/>
      <c r="F190" s="108"/>
      <c r="G190" s="108"/>
      <c r="H190" s="109"/>
    </row>
    <row r="191" spans="1:8" s="73" customFormat="1" ht="14.25">
      <c r="A191" s="85"/>
      <c r="B191" s="85"/>
      <c r="C191" s="108"/>
      <c r="D191" s="108"/>
      <c r="E191" s="108"/>
      <c r="F191" s="108"/>
      <c r="G191" s="108"/>
      <c r="H191" s="109"/>
    </row>
    <row r="192" spans="1:8" s="73" customFormat="1" ht="14.25">
      <c r="A192" s="85" t="s">
        <v>234</v>
      </c>
      <c r="B192" s="85"/>
      <c r="C192" s="108"/>
      <c r="D192" s="108"/>
      <c r="E192" s="108"/>
      <c r="F192" s="108"/>
      <c r="G192" s="108"/>
      <c r="H192" s="109"/>
    </row>
    <row r="193" spans="1:8" s="73" customFormat="1" ht="14.25">
      <c r="A193" s="111" t="s">
        <v>235</v>
      </c>
      <c r="B193" s="111"/>
      <c r="C193" s="112"/>
      <c r="D193" s="112"/>
      <c r="E193" s="112"/>
      <c r="F193" s="112"/>
      <c r="G193" s="112"/>
      <c r="H193" s="109"/>
    </row>
    <row r="194" spans="1:12" s="73" customFormat="1" ht="14.25">
      <c r="A194" s="85"/>
      <c r="B194" s="85"/>
      <c r="C194" s="108"/>
      <c r="D194" s="108"/>
      <c r="E194" s="108"/>
      <c r="F194" s="108"/>
      <c r="G194" s="108"/>
      <c r="H194" s="109"/>
      <c r="J194" s="84"/>
      <c r="K194" s="84"/>
      <c r="L194" s="84"/>
    </row>
    <row r="195" spans="1:7" s="73" customFormat="1" ht="14.25">
      <c r="A195" s="108" t="s">
        <v>208</v>
      </c>
      <c r="B195" s="108"/>
      <c r="C195" s="108"/>
      <c r="D195" s="108" t="s">
        <v>210</v>
      </c>
      <c r="E195" s="104"/>
      <c r="F195" s="113"/>
      <c r="G195" s="113"/>
    </row>
    <row r="196" spans="3:8" s="73" customFormat="1" ht="14.25">
      <c r="C196" s="108"/>
      <c r="D196" s="108"/>
      <c r="E196" s="108"/>
      <c r="F196" s="108"/>
      <c r="G196" s="108"/>
      <c r="H196" s="109"/>
    </row>
    <row r="197" spans="1:2" s="73" customFormat="1" ht="14.25">
      <c r="A197" s="85" t="s">
        <v>257</v>
      </c>
      <c r="B197" s="85"/>
    </row>
    <row r="198" spans="1:2" s="73" customFormat="1" ht="14.25">
      <c r="A198" s="85"/>
      <c r="B198" s="85"/>
    </row>
  </sheetData>
  <sheetProtection/>
  <mergeCells count="113">
    <mergeCell ref="I116:K117"/>
    <mergeCell ref="L116:N117"/>
    <mergeCell ref="F1:K1"/>
    <mergeCell ref="F2:K2"/>
    <mergeCell ref="F4:K4"/>
    <mergeCell ref="F5:K5"/>
    <mergeCell ref="A114:M114"/>
    <mergeCell ref="A116:A118"/>
    <mergeCell ref="B116:B118"/>
    <mergeCell ref="C116:F118"/>
    <mergeCell ref="G116:G118"/>
    <mergeCell ref="H116:H118"/>
    <mergeCell ref="A8:J8"/>
    <mergeCell ref="A9:J9"/>
    <mergeCell ref="A13:H13"/>
    <mergeCell ref="B16:H16"/>
    <mergeCell ref="C19:H19"/>
    <mergeCell ref="J10:K10"/>
    <mergeCell ref="A22:A24"/>
    <mergeCell ref="B22:I24"/>
    <mergeCell ref="B26:I26"/>
    <mergeCell ref="A30:J30"/>
    <mergeCell ref="A32:J32"/>
    <mergeCell ref="A33:M33"/>
    <mergeCell ref="A34:J34"/>
    <mergeCell ref="A35:M35"/>
    <mergeCell ref="A36:J36"/>
    <mergeCell ref="A37:M37"/>
    <mergeCell ref="A38:L38"/>
    <mergeCell ref="M38:N38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59:L59"/>
    <mergeCell ref="A60:L60"/>
    <mergeCell ref="A61:L61"/>
    <mergeCell ref="A62:L62"/>
    <mergeCell ref="A63:L63"/>
    <mergeCell ref="A64:L64"/>
    <mergeCell ref="A65:L65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  <mergeCell ref="A85:L85"/>
    <mergeCell ref="A86:L86"/>
    <mergeCell ref="A87:L87"/>
    <mergeCell ref="A98:L98"/>
    <mergeCell ref="A99:L99"/>
    <mergeCell ref="A88:L88"/>
    <mergeCell ref="A89:L89"/>
    <mergeCell ref="A90:L90"/>
    <mergeCell ref="A91:L91"/>
    <mergeCell ref="A92:L92"/>
    <mergeCell ref="A93:L93"/>
    <mergeCell ref="A111:L111"/>
    <mergeCell ref="A100:L100"/>
    <mergeCell ref="A101:L101"/>
    <mergeCell ref="A102:L102"/>
    <mergeCell ref="A103:L103"/>
    <mergeCell ref="A104:L104"/>
    <mergeCell ref="A105:L105"/>
    <mergeCell ref="J20:K20"/>
    <mergeCell ref="A106:L106"/>
    <mergeCell ref="A107:L107"/>
    <mergeCell ref="A108:L108"/>
    <mergeCell ref="A109:L109"/>
    <mergeCell ref="A110:L110"/>
    <mergeCell ref="A94:L94"/>
    <mergeCell ref="A95:L95"/>
    <mergeCell ref="A96:L96"/>
    <mergeCell ref="A97:L97"/>
    <mergeCell ref="F6:K6"/>
    <mergeCell ref="A112:L112"/>
    <mergeCell ref="J11:K12"/>
    <mergeCell ref="J13:K13"/>
    <mergeCell ref="J14:K14"/>
    <mergeCell ref="J15:K15"/>
    <mergeCell ref="J16:K16"/>
    <mergeCell ref="J17:K17"/>
    <mergeCell ref="J18:K18"/>
    <mergeCell ref="J19:K19"/>
  </mergeCells>
  <printOptions/>
  <pageMargins left="0.7086614173228347" right="0.31496062992125984" top="0" bottom="0" header="0.31496062992125984" footer="0.31496062992125984"/>
  <pageSetup horizontalDpi="600" verticalDpi="600" orientation="portrait" paperSize="9" scale="61" r:id="rId1"/>
  <rowBreaks count="2" manualBreakCount="2">
    <brk id="37" max="13" man="1"/>
    <brk id="11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="60" zoomScaleNormal="75" zoomScalePageLayoutView="0" workbookViewId="0" topLeftCell="A16">
      <selection activeCell="D51" sqref="D51"/>
    </sheetView>
  </sheetViews>
  <sheetFormatPr defaultColWidth="9.140625" defaultRowHeight="15"/>
  <cols>
    <col min="1" max="2" width="18.140625" style="2" customWidth="1"/>
    <col min="3" max="3" width="20.00390625" style="2" customWidth="1"/>
    <col min="4" max="4" width="16.8515625" style="136" customWidth="1"/>
    <col min="5" max="8" width="7.57421875" style="2" customWidth="1"/>
    <col min="9" max="9" width="9.57421875" style="2" customWidth="1"/>
    <col min="10" max="10" width="7.140625" style="2" customWidth="1"/>
    <col min="11" max="11" width="17.28125" style="2" customWidth="1"/>
    <col min="12" max="12" width="13.00390625" style="2" customWidth="1"/>
    <col min="13" max="13" width="0" style="2" hidden="1" customWidth="1"/>
    <col min="14" max="14" width="0.2890625" style="2" customWidth="1"/>
    <col min="15" max="16384" width="9.140625" style="2" customWidth="1"/>
  </cols>
  <sheetData>
    <row r="1" spans="6:17" ht="13.5">
      <c r="F1" s="3" t="s">
        <v>163</v>
      </c>
      <c r="G1" s="3"/>
      <c r="H1" s="3"/>
      <c r="I1" s="3"/>
      <c r="J1" s="3"/>
      <c r="K1" s="3"/>
      <c r="L1" s="3"/>
      <c r="Q1" s="3"/>
    </row>
    <row r="2" spans="6:17" ht="13.5">
      <c r="F2" s="213" t="s">
        <v>164</v>
      </c>
      <c r="G2" s="213"/>
      <c r="H2" s="213"/>
      <c r="I2" s="213"/>
      <c r="J2" s="213"/>
      <c r="K2" s="213"/>
      <c r="L2" s="213"/>
      <c r="Q2" s="3"/>
    </row>
    <row r="3" spans="6:17" ht="33" customHeight="1">
      <c r="F3" s="213"/>
      <c r="G3" s="213"/>
      <c r="H3" s="213"/>
      <c r="I3" s="213"/>
      <c r="J3" s="213"/>
      <c r="K3" s="213"/>
      <c r="L3" s="213"/>
      <c r="Q3" s="3"/>
    </row>
    <row r="4" spans="9:17" ht="13.5">
      <c r="I4" s="3" t="s">
        <v>165</v>
      </c>
      <c r="J4" s="3"/>
      <c r="K4" s="3"/>
      <c r="L4" s="3"/>
      <c r="Q4" s="3"/>
    </row>
    <row r="5" spans="4:17" s="4" customFormat="1" ht="13.5">
      <c r="D5" s="137"/>
      <c r="F5" s="5" t="s">
        <v>166</v>
      </c>
      <c r="G5" s="6"/>
      <c r="H5" s="6"/>
      <c r="I5" s="6"/>
      <c r="J5" s="6"/>
      <c r="K5" s="6"/>
      <c r="L5" s="7"/>
      <c r="Q5" s="7"/>
    </row>
    <row r="6" spans="6:17" ht="13.5">
      <c r="F6" s="8"/>
      <c r="G6" s="9" t="s">
        <v>264</v>
      </c>
      <c r="H6" s="9"/>
      <c r="I6" s="10"/>
      <c r="J6" s="9"/>
      <c r="K6" s="9"/>
      <c r="L6" s="9"/>
      <c r="Q6" s="3"/>
    </row>
    <row r="7" spans="6:12" ht="13.5">
      <c r="F7" s="11"/>
      <c r="G7" s="12" t="s">
        <v>167</v>
      </c>
      <c r="H7" s="12"/>
      <c r="I7" s="12"/>
      <c r="J7" s="12"/>
      <c r="K7" s="13"/>
      <c r="L7" s="13"/>
    </row>
    <row r="8" spans="6:12" ht="13.5">
      <c r="F8" s="11"/>
      <c r="G8" s="9" t="s">
        <v>265</v>
      </c>
      <c r="H8" s="8"/>
      <c r="I8" s="3"/>
      <c r="J8" s="3"/>
      <c r="K8" s="3"/>
      <c r="L8" s="3"/>
    </row>
    <row r="9" spans="6:17" ht="13.5">
      <c r="F9" s="11"/>
      <c r="G9" s="14"/>
      <c r="H9" s="14"/>
      <c r="I9" s="3"/>
      <c r="J9" s="12" t="s">
        <v>245</v>
      </c>
      <c r="K9" s="13"/>
      <c r="L9" s="13"/>
      <c r="Q9" s="3"/>
    </row>
    <row r="10" spans="6:17" ht="13.5">
      <c r="F10" s="8"/>
      <c r="G10" s="8" t="s">
        <v>168</v>
      </c>
      <c r="I10" s="3"/>
      <c r="J10" s="9" t="s">
        <v>169</v>
      </c>
      <c r="K10" s="3"/>
      <c r="L10" s="3"/>
      <c r="Q10" s="3"/>
    </row>
    <row r="11" spans="6:17" ht="13.5">
      <c r="F11" s="15" t="s">
        <v>246</v>
      </c>
      <c r="G11" s="16"/>
      <c r="H11" s="16"/>
      <c r="I11" s="17"/>
      <c r="J11" s="18"/>
      <c r="K11" s="3"/>
      <c r="L11" s="3"/>
      <c r="Q11" s="3"/>
    </row>
    <row r="12" spans="3:12" ht="15">
      <c r="C12" s="19"/>
      <c r="E12" s="20" t="s">
        <v>170</v>
      </c>
      <c r="K12"/>
      <c r="L12"/>
    </row>
    <row r="13" spans="1:12" ht="15.75" thickBot="1">
      <c r="A13" s="21" t="s">
        <v>260</v>
      </c>
      <c r="C13" s="19"/>
      <c r="E13" s="20"/>
      <c r="K13"/>
      <c r="L13" s="22" t="s">
        <v>171</v>
      </c>
    </row>
    <row r="14" spans="2:12" ht="15">
      <c r="B14" s="23"/>
      <c r="D14" s="138"/>
      <c r="E14" s="19"/>
      <c r="I14" s="3"/>
      <c r="K14" s="15" t="s">
        <v>172</v>
      </c>
      <c r="L14" s="24" t="s">
        <v>173</v>
      </c>
    </row>
    <row r="15" spans="2:12" ht="13.5">
      <c r="B15" s="23"/>
      <c r="D15" s="139" t="s">
        <v>259</v>
      </c>
      <c r="E15" s="16"/>
      <c r="F15" s="16"/>
      <c r="I15" s="3"/>
      <c r="K15" s="25" t="s">
        <v>174</v>
      </c>
      <c r="L15" s="26">
        <v>41662</v>
      </c>
    </row>
    <row r="16" spans="1:12" ht="12" customHeight="1">
      <c r="A16" s="3" t="s">
        <v>175</v>
      </c>
      <c r="B16" s="3"/>
      <c r="C16" s="27"/>
      <c r="D16" s="214" t="s">
        <v>211</v>
      </c>
      <c r="E16" s="214"/>
      <c r="F16" s="214"/>
      <c r="G16" s="214"/>
      <c r="H16" s="214"/>
      <c r="I16" s="214"/>
      <c r="J16" s="214"/>
      <c r="K16" s="216" t="s">
        <v>176</v>
      </c>
      <c r="L16" s="217">
        <v>40900446</v>
      </c>
    </row>
    <row r="17" spans="1:12" ht="9.75" customHeight="1">
      <c r="A17" s="3" t="s">
        <v>177</v>
      </c>
      <c r="B17" s="3"/>
      <c r="C17" s="28"/>
      <c r="D17" s="215"/>
      <c r="E17" s="215"/>
      <c r="F17" s="215"/>
      <c r="G17" s="215"/>
      <c r="H17" s="215"/>
      <c r="I17" s="215"/>
      <c r="J17" s="215"/>
      <c r="K17" s="216"/>
      <c r="L17" s="218"/>
    </row>
    <row r="18" spans="1:12" ht="3.75" customHeight="1" thickBot="1">
      <c r="A18" s="3"/>
      <c r="B18" s="3"/>
      <c r="C18" s="28"/>
      <c r="D18" s="140"/>
      <c r="E18" s="28"/>
      <c r="F18" s="8"/>
      <c r="G18" s="8"/>
      <c r="H18" s="8"/>
      <c r="I18" s="8"/>
      <c r="J18" s="8"/>
      <c r="K18" s="3"/>
      <c r="L18" s="134"/>
    </row>
    <row r="19" spans="1:12" ht="13.5" customHeight="1" thickBot="1">
      <c r="A19" s="3"/>
      <c r="B19" s="3"/>
      <c r="C19" s="28"/>
      <c r="D19" s="140" t="s">
        <v>213</v>
      </c>
      <c r="E19" s="219" t="s">
        <v>212</v>
      </c>
      <c r="F19" s="220"/>
      <c r="G19" s="221"/>
      <c r="H19" s="8"/>
      <c r="I19" s="8" t="s">
        <v>214</v>
      </c>
      <c r="K19" s="3"/>
      <c r="L19" s="59">
        <v>41302</v>
      </c>
    </row>
    <row r="20" spans="1:12" ht="15" customHeight="1">
      <c r="A20" s="3" t="s">
        <v>178</v>
      </c>
      <c r="B20" s="3"/>
      <c r="C20" s="28"/>
      <c r="D20" s="222" t="s">
        <v>215</v>
      </c>
      <c r="E20" s="222"/>
      <c r="F20" s="222"/>
      <c r="G20" s="222"/>
      <c r="H20" s="222"/>
      <c r="I20" s="222"/>
      <c r="J20" s="222"/>
      <c r="K20" s="3" t="s">
        <v>179</v>
      </c>
      <c r="L20" s="29" t="s">
        <v>180</v>
      </c>
    </row>
    <row r="21" spans="1:12" ht="12.75" customHeight="1">
      <c r="A21" s="3" t="s">
        <v>181</v>
      </c>
      <c r="B21" s="3"/>
      <c r="C21" s="27"/>
      <c r="D21" s="223" t="s">
        <v>223</v>
      </c>
      <c r="E21" s="223"/>
      <c r="F21" s="223"/>
      <c r="G21" s="223"/>
      <c r="H21" s="223"/>
      <c r="I21" s="223"/>
      <c r="J21" s="223"/>
      <c r="K21" s="224" t="s">
        <v>182</v>
      </c>
      <c r="L21" s="30"/>
    </row>
    <row r="22" spans="1:12" ht="15" customHeight="1">
      <c r="A22" s="3" t="s">
        <v>183</v>
      </c>
      <c r="B22" s="3"/>
      <c r="C22" s="27"/>
      <c r="D22" s="215"/>
      <c r="E22" s="215"/>
      <c r="F22" s="215"/>
      <c r="G22" s="215"/>
      <c r="H22" s="215"/>
      <c r="I22" s="215"/>
      <c r="J22" s="215"/>
      <c r="K22" s="224"/>
      <c r="L22" s="30">
        <v>935</v>
      </c>
    </row>
    <row r="23" spans="1:12" ht="14.25" customHeight="1">
      <c r="A23" s="3" t="s">
        <v>181</v>
      </c>
      <c r="B23" s="3"/>
      <c r="C23" s="27"/>
      <c r="D23" s="223" t="s">
        <v>224</v>
      </c>
      <c r="E23" s="223"/>
      <c r="F23" s="223"/>
      <c r="G23" s="223"/>
      <c r="H23" s="223"/>
      <c r="I23" s="223"/>
      <c r="J23" s="223"/>
      <c r="K23" s="216"/>
      <c r="L23" s="134"/>
    </row>
    <row r="24" spans="1:12" ht="10.5" customHeight="1">
      <c r="A24" s="3" t="s">
        <v>184</v>
      </c>
      <c r="B24" s="3"/>
      <c r="C24" s="27"/>
      <c r="D24" s="215"/>
      <c r="E24" s="215"/>
      <c r="F24" s="215"/>
      <c r="G24" s="215"/>
      <c r="H24" s="215"/>
      <c r="I24" s="215"/>
      <c r="J24" s="215"/>
      <c r="K24" s="216"/>
      <c r="L24" s="31"/>
    </row>
    <row r="25" spans="1:12" ht="17.25" customHeight="1">
      <c r="A25" s="3" t="s">
        <v>185</v>
      </c>
      <c r="B25" s="3"/>
      <c r="C25" s="27"/>
      <c r="D25" s="141"/>
      <c r="E25" s="27"/>
      <c r="F25" s="3"/>
      <c r="G25" s="3"/>
      <c r="H25" s="3"/>
      <c r="I25" s="3"/>
      <c r="J25" s="3"/>
      <c r="K25" s="15" t="s">
        <v>186</v>
      </c>
      <c r="L25" s="31">
        <v>383</v>
      </c>
    </row>
    <row r="26" spans="1:12" ht="12" customHeight="1" thickBot="1">
      <c r="A26" s="3"/>
      <c r="B26" s="13"/>
      <c r="C26" s="27"/>
      <c r="D26" s="141"/>
      <c r="E26" s="28"/>
      <c r="F26" s="3"/>
      <c r="G26" s="3"/>
      <c r="H26" s="3"/>
      <c r="I26" s="3"/>
      <c r="J26" s="3"/>
      <c r="K26" s="15" t="s">
        <v>187</v>
      </c>
      <c r="L26" s="32"/>
    </row>
    <row r="27" spans="1:12" ht="9.75" customHeight="1">
      <c r="A27" s="3"/>
      <c r="B27" s="33" t="s">
        <v>188</v>
      </c>
      <c r="C27" s="34"/>
      <c r="D27" s="142"/>
      <c r="E27" s="28"/>
      <c r="F27" s="3"/>
      <c r="G27" s="3"/>
      <c r="H27" s="3"/>
      <c r="I27" s="3"/>
      <c r="J27" s="3"/>
      <c r="K27"/>
      <c r="L27"/>
    </row>
    <row r="28" spans="1:12" ht="14.25">
      <c r="A28" s="13"/>
      <c r="B28" s="164"/>
      <c r="C28" s="165"/>
      <c r="D28" s="141"/>
      <c r="E28" s="27"/>
      <c r="F28" s="3"/>
      <c r="G28" s="3"/>
      <c r="H28" s="3"/>
      <c r="I28" s="3"/>
      <c r="J28" s="3"/>
      <c r="K28" s="1"/>
      <c r="L28" s="1"/>
    </row>
    <row r="29" spans="1:12" ht="9" customHeight="1">
      <c r="A29"/>
      <c r="B29"/>
      <c r="C29"/>
      <c r="D29" s="143"/>
      <c r="E29" s="35"/>
      <c r="F29" s="234" t="s">
        <v>261</v>
      </c>
      <c r="G29" s="235"/>
      <c r="H29" s="236"/>
      <c r="I29" s="225" t="s">
        <v>189</v>
      </c>
      <c r="J29" s="226"/>
      <c r="K29" s="226"/>
      <c r="L29" s="227"/>
    </row>
    <row r="30" spans="1:12" ht="15" customHeight="1">
      <c r="A30" s="36" t="s">
        <v>190</v>
      </c>
      <c r="B30"/>
      <c r="C30"/>
      <c r="D30" s="37" t="s">
        <v>191</v>
      </c>
      <c r="E30" s="38" t="s">
        <v>191</v>
      </c>
      <c r="F30" s="237"/>
      <c r="G30" s="238"/>
      <c r="H30" s="239"/>
      <c r="I30" s="228"/>
      <c r="J30" s="229"/>
      <c r="K30" s="229"/>
      <c r="L30" s="230"/>
    </row>
    <row r="31" spans="1:12" ht="23.25" customHeight="1">
      <c r="A31"/>
      <c r="B31"/>
      <c r="C31"/>
      <c r="D31" s="37" t="s">
        <v>192</v>
      </c>
      <c r="E31" s="38" t="s">
        <v>97</v>
      </c>
      <c r="F31" s="240"/>
      <c r="G31" s="241"/>
      <c r="H31" s="242"/>
      <c r="I31" s="231"/>
      <c r="J31" s="232"/>
      <c r="K31" s="232"/>
      <c r="L31" s="233"/>
    </row>
    <row r="32" spans="1:12" ht="13.5" customHeight="1">
      <c r="A32"/>
      <c r="B32"/>
      <c r="C32"/>
      <c r="D32" s="243"/>
      <c r="E32" s="243"/>
      <c r="F32" s="246" t="s">
        <v>193</v>
      </c>
      <c r="G32" s="225" t="s">
        <v>194</v>
      </c>
      <c r="H32" s="247"/>
      <c r="I32" s="249" t="s">
        <v>195</v>
      </c>
      <c r="J32" s="250"/>
      <c r="K32" s="225" t="s">
        <v>196</v>
      </c>
      <c r="L32" s="227"/>
    </row>
    <row r="33" spans="1:12" ht="1.5" customHeight="1">
      <c r="A33"/>
      <c r="B33"/>
      <c r="C33"/>
      <c r="D33" s="244"/>
      <c r="E33" s="245"/>
      <c r="F33" s="244"/>
      <c r="G33" s="231"/>
      <c r="H33" s="248"/>
      <c r="I33" s="251"/>
      <c r="J33" s="252"/>
      <c r="K33" s="231"/>
      <c r="L33" s="233"/>
    </row>
    <row r="34" spans="1:12" ht="14.25" thickBot="1">
      <c r="A34" s="255">
        <v>1</v>
      </c>
      <c r="B34" s="255"/>
      <c r="C34" s="256"/>
      <c r="D34" s="39">
        <v>2</v>
      </c>
      <c r="E34" s="40">
        <v>3</v>
      </c>
      <c r="F34" s="40">
        <v>4</v>
      </c>
      <c r="G34" s="257">
        <v>5</v>
      </c>
      <c r="H34" s="258"/>
      <c r="I34" s="257">
        <v>6</v>
      </c>
      <c r="J34" s="258"/>
      <c r="K34" s="257">
        <v>7</v>
      </c>
      <c r="L34" s="259"/>
    </row>
    <row r="35" spans="1:13" s="20" customFormat="1" ht="36" customHeight="1" thickBot="1">
      <c r="A35" s="207" t="s">
        <v>216</v>
      </c>
      <c r="B35" s="207"/>
      <c r="C35" s="208"/>
      <c r="D35" s="162">
        <v>935114022707</v>
      </c>
      <c r="E35" s="61" t="s">
        <v>109</v>
      </c>
      <c r="F35" s="62"/>
      <c r="G35" s="253"/>
      <c r="H35" s="254"/>
      <c r="I35" s="211">
        <f>SUM(I36:J37)</f>
        <v>433100</v>
      </c>
      <c r="J35" s="212"/>
      <c r="K35" s="211">
        <f>SUM(K36:L37)</f>
        <v>433100</v>
      </c>
      <c r="L35" s="212"/>
      <c r="M35" s="60">
        <f aca="true" t="shared" si="0" ref="M35:M45">I35-K35</f>
        <v>0</v>
      </c>
    </row>
    <row r="36" spans="1:13" ht="12" customHeight="1" thickBot="1">
      <c r="A36" s="260" t="s">
        <v>217</v>
      </c>
      <c r="B36" s="260"/>
      <c r="C36" s="261"/>
      <c r="D36" s="63"/>
      <c r="E36" s="64">
        <v>211</v>
      </c>
      <c r="F36" s="65"/>
      <c r="G36" s="209"/>
      <c r="H36" s="210"/>
      <c r="I36" s="262">
        <v>332700</v>
      </c>
      <c r="J36" s="263"/>
      <c r="K36" s="262">
        <v>332700</v>
      </c>
      <c r="L36" s="263"/>
      <c r="M36" s="60">
        <f t="shared" si="0"/>
        <v>0</v>
      </c>
    </row>
    <row r="37" spans="1:13" ht="12" customHeight="1" thickBot="1">
      <c r="A37" s="260"/>
      <c r="B37" s="260"/>
      <c r="C37" s="261"/>
      <c r="D37" s="63"/>
      <c r="E37" s="64">
        <v>213</v>
      </c>
      <c r="F37" s="65"/>
      <c r="G37" s="209"/>
      <c r="H37" s="210"/>
      <c r="I37" s="262">
        <v>100400</v>
      </c>
      <c r="J37" s="263"/>
      <c r="K37" s="262">
        <v>100400</v>
      </c>
      <c r="L37" s="263"/>
      <c r="M37" s="60">
        <f t="shared" si="0"/>
        <v>0</v>
      </c>
    </row>
    <row r="38" spans="1:13" s="20" customFormat="1" ht="24" customHeight="1" thickBot="1">
      <c r="A38" s="207" t="s">
        <v>218</v>
      </c>
      <c r="B38" s="207"/>
      <c r="C38" s="208"/>
      <c r="D38" s="162">
        <v>935114022731</v>
      </c>
      <c r="E38" s="62">
        <v>262</v>
      </c>
      <c r="F38" s="62"/>
      <c r="G38" s="253"/>
      <c r="H38" s="254"/>
      <c r="I38" s="211">
        <v>71600</v>
      </c>
      <c r="J38" s="212"/>
      <c r="K38" s="211">
        <v>71600</v>
      </c>
      <c r="L38" s="212"/>
      <c r="M38" s="60">
        <f t="shared" si="0"/>
        <v>0</v>
      </c>
    </row>
    <row r="39" spans="1:13" s="20" customFormat="1" ht="22.5" customHeight="1" thickBot="1">
      <c r="A39" s="207" t="s">
        <v>219</v>
      </c>
      <c r="B39" s="207"/>
      <c r="C39" s="208"/>
      <c r="D39" s="162">
        <v>935114022732</v>
      </c>
      <c r="E39" s="62">
        <v>226</v>
      </c>
      <c r="F39" s="62"/>
      <c r="G39" s="253"/>
      <c r="H39" s="254"/>
      <c r="I39" s="211">
        <v>258800</v>
      </c>
      <c r="J39" s="212"/>
      <c r="K39" s="211">
        <v>258800</v>
      </c>
      <c r="L39" s="212"/>
      <c r="M39" s="60">
        <f t="shared" si="0"/>
        <v>0</v>
      </c>
    </row>
    <row r="40" spans="1:13" s="20" customFormat="1" ht="24" customHeight="1" thickBot="1">
      <c r="A40" s="207" t="s">
        <v>220</v>
      </c>
      <c r="B40" s="207"/>
      <c r="C40" s="208"/>
      <c r="D40" s="162">
        <v>935114022733</v>
      </c>
      <c r="E40" s="61">
        <v>226</v>
      </c>
      <c r="F40" s="62"/>
      <c r="G40" s="253"/>
      <c r="H40" s="254"/>
      <c r="I40" s="211">
        <v>660000</v>
      </c>
      <c r="J40" s="212"/>
      <c r="K40" s="211">
        <v>660000</v>
      </c>
      <c r="L40" s="212"/>
      <c r="M40" s="60">
        <f t="shared" si="0"/>
        <v>0</v>
      </c>
    </row>
    <row r="41" spans="1:13" s="20" customFormat="1" ht="35.25" customHeight="1" thickBot="1">
      <c r="A41" s="207" t="s">
        <v>221</v>
      </c>
      <c r="B41" s="207"/>
      <c r="C41" s="208"/>
      <c r="D41" s="163">
        <v>935114022748</v>
      </c>
      <c r="E41" s="66" t="s">
        <v>109</v>
      </c>
      <c r="F41" s="67"/>
      <c r="G41" s="264"/>
      <c r="H41" s="265"/>
      <c r="I41" s="266">
        <f>SUM(I42:J43)</f>
        <v>414900</v>
      </c>
      <c r="J41" s="267"/>
      <c r="K41" s="268">
        <f>SUM(K42:L43)</f>
        <v>414900</v>
      </c>
      <c r="L41" s="269"/>
      <c r="M41" s="60">
        <f>I41-K41</f>
        <v>0</v>
      </c>
    </row>
    <row r="42" spans="1:13" ht="15" customHeight="1" thickBot="1">
      <c r="A42" s="260" t="s">
        <v>197</v>
      </c>
      <c r="B42" s="260"/>
      <c r="C42" s="261"/>
      <c r="D42" s="135"/>
      <c r="E42" s="68">
        <v>211</v>
      </c>
      <c r="F42" s="69"/>
      <c r="G42" s="270"/>
      <c r="H42" s="271"/>
      <c r="I42" s="272">
        <v>318600</v>
      </c>
      <c r="J42" s="273"/>
      <c r="K42" s="272">
        <v>318600</v>
      </c>
      <c r="L42" s="273"/>
      <c r="M42" s="60">
        <f>I42-K42</f>
        <v>0</v>
      </c>
    </row>
    <row r="43" spans="1:13" ht="15" customHeight="1" thickBot="1">
      <c r="A43" s="260"/>
      <c r="B43" s="260"/>
      <c r="C43" s="261"/>
      <c r="D43" s="135"/>
      <c r="E43" s="68">
        <v>213</v>
      </c>
      <c r="F43" s="69"/>
      <c r="G43" s="274"/>
      <c r="H43" s="275"/>
      <c r="I43" s="276">
        <v>96300</v>
      </c>
      <c r="J43" s="277"/>
      <c r="K43" s="276">
        <v>96300</v>
      </c>
      <c r="L43" s="277"/>
      <c r="M43" s="60">
        <f>I43-K43</f>
        <v>0</v>
      </c>
    </row>
    <row r="44" spans="1:13" ht="45" customHeight="1" thickBot="1">
      <c r="A44" s="207" t="s">
        <v>262</v>
      </c>
      <c r="B44" s="207"/>
      <c r="C44" s="208"/>
      <c r="D44" s="163">
        <v>935114022736</v>
      </c>
      <c r="E44" s="66">
        <v>212</v>
      </c>
      <c r="F44" s="69"/>
      <c r="G44" s="209"/>
      <c r="H44" s="210"/>
      <c r="I44" s="211">
        <v>683600</v>
      </c>
      <c r="J44" s="212"/>
      <c r="K44" s="211">
        <v>683600</v>
      </c>
      <c r="L44" s="212"/>
      <c r="M44" s="60"/>
    </row>
    <row r="45" spans="1:13" s="20" customFormat="1" ht="45" customHeight="1" thickBot="1">
      <c r="A45" s="207" t="s">
        <v>262</v>
      </c>
      <c r="B45" s="207"/>
      <c r="C45" s="208"/>
      <c r="D45" s="163">
        <v>935114022793</v>
      </c>
      <c r="E45" s="66">
        <v>263</v>
      </c>
      <c r="F45" s="67"/>
      <c r="G45" s="264"/>
      <c r="H45" s="265"/>
      <c r="I45" s="266">
        <v>160200</v>
      </c>
      <c r="J45" s="267"/>
      <c r="K45" s="266">
        <v>160200</v>
      </c>
      <c r="L45" s="267"/>
      <c r="M45" s="60">
        <f t="shared" si="0"/>
        <v>0</v>
      </c>
    </row>
    <row r="46" spans="1:12" s="42" customFormat="1" ht="15" customHeight="1" thickBot="1">
      <c r="A46" s="278" t="s">
        <v>198</v>
      </c>
      <c r="B46" s="279"/>
      <c r="C46" s="280"/>
      <c r="D46" s="41"/>
      <c r="E46" s="41"/>
      <c r="F46" s="41"/>
      <c r="G46" s="281"/>
      <c r="H46" s="282"/>
      <c r="I46" s="283">
        <f>I35+I38+I39+I40+I41+I44+I45</f>
        <v>2682200</v>
      </c>
      <c r="J46" s="282"/>
      <c r="K46" s="283">
        <f>K35+K38+K39+K40+K41+K44+K45</f>
        <v>2682200</v>
      </c>
      <c r="L46" s="282"/>
    </row>
    <row r="47" spans="4:12" s="20" customFormat="1" ht="13.5">
      <c r="D47" s="144"/>
      <c r="J47" s="43"/>
      <c r="L47" s="43"/>
    </row>
    <row r="48" spans="1:12" ht="13.5">
      <c r="A48" s="44" t="s">
        <v>207</v>
      </c>
      <c r="B48" s="17"/>
      <c r="C48" s="71" t="s">
        <v>222</v>
      </c>
      <c r="D48" s="56"/>
      <c r="E48" s="57"/>
      <c r="H48" s="3"/>
      <c r="I48" s="3"/>
      <c r="J48" s="3"/>
      <c r="K48" s="58"/>
      <c r="L48" s="11"/>
    </row>
    <row r="49" spans="1:12" ht="14.25" thickBot="1">
      <c r="A49" s="17"/>
      <c r="B49" s="3" t="s">
        <v>199</v>
      </c>
      <c r="C49" s="3"/>
      <c r="D49" s="145"/>
      <c r="E49" s="17"/>
      <c r="F49" s="17"/>
      <c r="G49" s="3"/>
      <c r="H49" s="3"/>
      <c r="I49" s="3"/>
      <c r="J49" s="3"/>
      <c r="K49" s="3"/>
      <c r="L49" s="3"/>
    </row>
    <row r="50" spans="1:12" ht="13.5">
      <c r="A50" s="3" t="s">
        <v>200</v>
      </c>
      <c r="C50" s="3"/>
      <c r="D50" s="146"/>
      <c r="E50" s="3"/>
      <c r="F50" s="45" t="s">
        <v>201</v>
      </c>
      <c r="G50" s="46"/>
      <c r="H50" s="46"/>
      <c r="I50" s="47"/>
      <c r="J50" s="47"/>
      <c r="K50" s="47"/>
      <c r="L50" s="48"/>
    </row>
    <row r="51" spans="1:12" ht="13.5">
      <c r="A51" s="3" t="s">
        <v>202</v>
      </c>
      <c r="B51" s="3"/>
      <c r="C51" s="3"/>
      <c r="D51" s="146"/>
      <c r="E51" s="3"/>
      <c r="F51" s="49" t="s">
        <v>203</v>
      </c>
      <c r="G51" s="8"/>
      <c r="H51" s="8"/>
      <c r="I51" s="11"/>
      <c r="J51" s="11"/>
      <c r="K51" s="11"/>
      <c r="L51" s="50"/>
    </row>
    <row r="52" spans="1:12" ht="13.5">
      <c r="A52" s="3" t="s">
        <v>247</v>
      </c>
      <c r="B52" s="3"/>
      <c r="C52" s="13"/>
      <c r="D52" s="146"/>
      <c r="E52" s="3"/>
      <c r="F52" s="51" t="s">
        <v>225</v>
      </c>
      <c r="G52" s="8"/>
      <c r="H52" s="8"/>
      <c r="I52" s="11"/>
      <c r="J52" s="50"/>
      <c r="K52" s="72"/>
      <c r="L52" s="50"/>
    </row>
    <row r="53" spans="1:12" ht="12.75" customHeight="1">
      <c r="A53" s="3" t="s">
        <v>226</v>
      </c>
      <c r="B53" s="3"/>
      <c r="C53" s="3"/>
      <c r="D53" s="146"/>
      <c r="E53" s="3"/>
      <c r="F53" s="51" t="s">
        <v>204</v>
      </c>
      <c r="G53" s="8"/>
      <c r="H53" s="8"/>
      <c r="I53" s="11"/>
      <c r="J53" s="50"/>
      <c r="K53" s="72"/>
      <c r="L53" s="50"/>
    </row>
    <row r="54" spans="1:12" ht="18" customHeight="1">
      <c r="A54" s="3"/>
      <c r="B54" s="3"/>
      <c r="C54" s="3"/>
      <c r="D54" s="146"/>
      <c r="E54" s="3"/>
      <c r="F54" s="51"/>
      <c r="G54" s="8"/>
      <c r="H54" s="8"/>
      <c r="I54" s="11"/>
      <c r="J54" s="11"/>
      <c r="K54" s="11"/>
      <c r="L54" s="50"/>
    </row>
    <row r="55" spans="1:12" ht="18" customHeight="1">
      <c r="A55" s="17"/>
      <c r="B55" s="17"/>
      <c r="C55" s="17"/>
      <c r="D55" s="145"/>
      <c r="E55" s="17"/>
      <c r="F55" s="51"/>
      <c r="G55" s="8"/>
      <c r="H55" s="8"/>
      <c r="I55" s="11"/>
      <c r="J55" s="11"/>
      <c r="K55" s="11"/>
      <c r="L55" s="50"/>
    </row>
    <row r="56" spans="1:12" ht="18" customHeight="1">
      <c r="A56" s="8" t="s">
        <v>228</v>
      </c>
      <c r="C56" s="57"/>
      <c r="D56" s="147"/>
      <c r="E56" s="70"/>
      <c r="F56" s="51" t="s">
        <v>205</v>
      </c>
      <c r="G56" s="8"/>
      <c r="H56" s="8"/>
      <c r="I56" s="11"/>
      <c r="J56" s="11"/>
      <c r="K56" s="11"/>
      <c r="L56" s="50"/>
    </row>
    <row r="57" spans="1:12" ht="14.25" thickBot="1">
      <c r="A57" s="8" t="s">
        <v>227</v>
      </c>
      <c r="C57" s="3"/>
      <c r="D57" s="146"/>
      <c r="E57" s="3"/>
      <c r="F57" s="52"/>
      <c r="G57" s="53"/>
      <c r="H57" s="53"/>
      <c r="I57" s="54"/>
      <c r="J57" s="54"/>
      <c r="K57" s="54"/>
      <c r="L57" s="55"/>
    </row>
    <row r="58" spans="1:12" ht="18" customHeight="1">
      <c r="A58" s="8"/>
      <c r="C58" s="3"/>
      <c r="D58" s="146"/>
      <c r="E58" s="3"/>
      <c r="F58" s="3"/>
      <c r="G58" s="8"/>
      <c r="H58" s="8"/>
      <c r="I58" s="8"/>
      <c r="J58" s="8"/>
      <c r="K58" s="11"/>
      <c r="L58" s="11"/>
    </row>
    <row r="59" spans="8:10" ht="12" customHeight="1">
      <c r="H59" s="3"/>
      <c r="I59" s="3"/>
      <c r="J59" s="3"/>
    </row>
    <row r="60" spans="1:10" ht="12" customHeight="1">
      <c r="A60" s="3" t="s">
        <v>229</v>
      </c>
      <c r="B60" s="3"/>
      <c r="C60" s="3"/>
      <c r="D60" s="146"/>
      <c r="E60" s="3"/>
      <c r="F60" s="8"/>
      <c r="G60" s="8"/>
      <c r="H60" s="3"/>
      <c r="I60" s="3"/>
      <c r="J60" s="3"/>
    </row>
    <row r="61" spans="1:10" ht="12" customHeight="1">
      <c r="A61" s="3"/>
      <c r="B61" s="3"/>
      <c r="C61" s="3"/>
      <c r="D61" s="146"/>
      <c r="E61" s="3"/>
      <c r="F61" s="3"/>
      <c r="G61" s="3"/>
      <c r="I61" s="3"/>
      <c r="J61" s="3"/>
    </row>
    <row r="62" spans="1:10" ht="12" customHeight="1">
      <c r="A62" s="8" t="s">
        <v>263</v>
      </c>
      <c r="B62" s="17"/>
      <c r="C62" s="3"/>
      <c r="D62" s="146"/>
      <c r="E62" s="3"/>
      <c r="F62" s="3"/>
      <c r="G62" s="3"/>
      <c r="I62" s="3"/>
      <c r="J62" s="3"/>
    </row>
    <row r="63" spans="1:10" ht="12" customHeight="1">
      <c r="A63" s="3"/>
      <c r="I63" s="3"/>
      <c r="J63" s="3"/>
    </row>
    <row r="64" spans="1:10" ht="12" customHeight="1">
      <c r="A64" s="3"/>
      <c r="B64" s="3"/>
      <c r="C64" s="3"/>
      <c r="D64" s="146"/>
      <c r="E64" s="3"/>
      <c r="F64" s="3"/>
      <c r="G64" s="3"/>
      <c r="H64" s="3"/>
      <c r="I64" s="3"/>
      <c r="J64" s="3"/>
    </row>
    <row r="65" spans="1:10" ht="12" customHeight="1">
      <c r="A65" s="3"/>
      <c r="B65" s="3"/>
      <c r="C65" s="3"/>
      <c r="D65" s="146"/>
      <c r="E65" s="3"/>
      <c r="F65" s="3"/>
      <c r="G65" s="3"/>
      <c r="H65" s="3"/>
      <c r="I65" s="3"/>
      <c r="J65" s="3"/>
    </row>
    <row r="66" spans="1:10" ht="12" customHeight="1">
      <c r="A66" s="3"/>
      <c r="B66" s="3"/>
      <c r="C66" s="3"/>
      <c r="D66" s="146"/>
      <c r="E66" s="3"/>
      <c r="F66" s="3"/>
      <c r="G66" s="3"/>
      <c r="H66" s="3"/>
      <c r="I66" s="3"/>
      <c r="J66" s="3"/>
    </row>
    <row r="67" spans="1:10" ht="12" customHeight="1">
      <c r="A67" s="3"/>
      <c r="B67" s="3"/>
      <c r="C67" s="3"/>
      <c r="D67" s="146"/>
      <c r="E67" s="3"/>
      <c r="F67" s="3"/>
      <c r="G67" s="3"/>
      <c r="H67" s="3"/>
      <c r="I67" s="3"/>
      <c r="J67" s="3"/>
    </row>
    <row r="68" spans="1:10" ht="12" customHeight="1">
      <c r="A68" s="3"/>
      <c r="B68" s="3"/>
      <c r="C68" s="3"/>
      <c r="D68" s="146"/>
      <c r="E68" s="3"/>
      <c r="F68" s="3"/>
      <c r="G68" s="3"/>
      <c r="H68" s="3"/>
      <c r="I68" s="3"/>
      <c r="J68" s="3"/>
    </row>
    <row r="69" spans="1:10" ht="12" customHeight="1">
      <c r="A69" s="3"/>
      <c r="B69" s="3"/>
      <c r="C69" s="3"/>
      <c r="D69" s="146"/>
      <c r="E69" s="3"/>
      <c r="F69" s="3"/>
      <c r="G69" s="3"/>
      <c r="H69" s="3"/>
      <c r="I69" s="3"/>
      <c r="J69" s="3"/>
    </row>
    <row r="70" spans="1:10" ht="12" customHeight="1">
      <c r="A70" s="3"/>
      <c r="B70" s="3"/>
      <c r="C70" s="3"/>
      <c r="D70" s="146"/>
      <c r="E70" s="3"/>
      <c r="F70" s="3"/>
      <c r="G70" s="3"/>
      <c r="H70" s="3"/>
      <c r="I70" s="3"/>
      <c r="J70" s="3"/>
    </row>
    <row r="71" spans="1:10" ht="12" customHeight="1">
      <c r="A71" s="3"/>
      <c r="B71" s="3"/>
      <c r="C71" s="3"/>
      <c r="D71" s="146"/>
      <c r="E71" s="3"/>
      <c r="F71" s="3"/>
      <c r="G71" s="3"/>
      <c r="H71" s="3"/>
      <c r="I71" s="3"/>
      <c r="J71" s="3"/>
    </row>
    <row r="72" spans="1:10" ht="12" customHeight="1">
      <c r="A72" s="3"/>
      <c r="B72" s="3"/>
      <c r="C72" s="3"/>
      <c r="D72" s="146"/>
      <c r="E72" s="3"/>
      <c r="F72" s="3"/>
      <c r="G72" s="3"/>
      <c r="H72" s="3"/>
      <c r="I72" s="3"/>
      <c r="J72" s="3"/>
    </row>
    <row r="73" spans="1:10" ht="12" customHeight="1">
      <c r="A73" s="3"/>
      <c r="B73" s="3"/>
      <c r="C73" s="3"/>
      <c r="D73" s="146"/>
      <c r="E73" s="3"/>
      <c r="F73" s="3"/>
      <c r="G73" s="3"/>
      <c r="H73" s="3"/>
      <c r="I73" s="3"/>
      <c r="J73" s="3"/>
    </row>
    <row r="74" spans="1:10" ht="12" customHeight="1">
      <c r="A74" s="3"/>
      <c r="B74" s="3"/>
      <c r="C74" s="3"/>
      <c r="D74" s="146"/>
      <c r="E74" s="3"/>
      <c r="F74" s="3"/>
      <c r="G74" s="3"/>
      <c r="H74" s="3"/>
      <c r="I74" s="3"/>
      <c r="J74" s="3"/>
    </row>
    <row r="75" spans="1:10" ht="12" customHeight="1">
      <c r="A75" s="3"/>
      <c r="B75" s="3"/>
      <c r="C75" s="3"/>
      <c r="D75" s="146"/>
      <c r="E75" s="3"/>
      <c r="F75" s="3"/>
      <c r="G75" s="3"/>
      <c r="H75" s="3"/>
      <c r="I75" s="3"/>
      <c r="J75" s="3"/>
    </row>
    <row r="76" spans="1:10" ht="12" customHeight="1">
      <c r="A76" s="3"/>
      <c r="B76" s="3"/>
      <c r="C76" s="3"/>
      <c r="D76" s="146"/>
      <c r="E76" s="3"/>
      <c r="F76" s="3"/>
      <c r="G76" s="3"/>
      <c r="H76" s="3"/>
      <c r="I76" s="3"/>
      <c r="J76" s="3"/>
    </row>
    <row r="77" spans="1:10" ht="12" customHeight="1">
      <c r="A77" s="3"/>
      <c r="B77" s="3"/>
      <c r="C77" s="3"/>
      <c r="D77" s="146"/>
      <c r="E77" s="3"/>
      <c r="F77" s="3"/>
      <c r="G77" s="3"/>
      <c r="H77" s="3"/>
      <c r="I77" s="3"/>
      <c r="J77" s="3"/>
    </row>
    <row r="78" spans="1:10" ht="12" customHeight="1">
      <c r="A78" s="3"/>
      <c r="B78" s="3"/>
      <c r="C78" s="3"/>
      <c r="D78" s="146"/>
      <c r="E78" s="3"/>
      <c r="F78" s="3"/>
      <c r="G78" s="3"/>
      <c r="H78" s="3"/>
      <c r="I78" s="3"/>
      <c r="J78" s="3"/>
    </row>
    <row r="79" spans="1:10" ht="12" customHeight="1">
      <c r="A79" s="3"/>
      <c r="B79" s="3"/>
      <c r="C79" s="3"/>
      <c r="D79" s="146"/>
      <c r="E79" s="3"/>
      <c r="F79" s="3"/>
      <c r="G79" s="3"/>
      <c r="H79" s="3"/>
      <c r="I79" s="3"/>
      <c r="J79" s="3"/>
    </row>
    <row r="80" spans="1:10" ht="12" customHeight="1">
      <c r="A80" s="3"/>
      <c r="B80" s="3"/>
      <c r="C80" s="3"/>
      <c r="D80" s="146"/>
      <c r="E80" s="3"/>
      <c r="F80" s="3"/>
      <c r="G80" s="3"/>
      <c r="H80" s="3"/>
      <c r="I80" s="3"/>
      <c r="J80" s="3"/>
    </row>
    <row r="81" spans="1:10" ht="12" customHeight="1">
      <c r="A81" s="3"/>
      <c r="B81" s="3"/>
      <c r="C81" s="3"/>
      <c r="D81" s="146"/>
      <c r="E81" s="3"/>
      <c r="F81" s="3"/>
      <c r="G81" s="3"/>
      <c r="H81" s="3"/>
      <c r="I81" s="3"/>
      <c r="J81" s="3"/>
    </row>
    <row r="82" spans="1:10" ht="12" customHeight="1">
      <c r="A82" s="3"/>
      <c r="B82" s="3"/>
      <c r="C82" s="3"/>
      <c r="D82" s="146"/>
      <c r="E82" s="3"/>
      <c r="F82" s="3"/>
      <c r="G82" s="3"/>
      <c r="H82" s="3"/>
      <c r="I82" s="3"/>
      <c r="J82" s="3"/>
    </row>
    <row r="83" spans="1:10" ht="12" customHeight="1">
      <c r="A83" s="3"/>
      <c r="B83" s="3"/>
      <c r="C83" s="3"/>
      <c r="D83" s="146"/>
      <c r="E83" s="3"/>
      <c r="F83" s="3"/>
      <c r="G83" s="3"/>
      <c r="H83" s="3"/>
      <c r="I83" s="3"/>
      <c r="J83" s="3"/>
    </row>
    <row r="84" spans="1:10" ht="12" customHeight="1">
      <c r="A84" s="3"/>
      <c r="B84" s="3"/>
      <c r="C84" s="3"/>
      <c r="D84" s="146"/>
      <c r="E84" s="3"/>
      <c r="F84" s="3"/>
      <c r="G84" s="3"/>
      <c r="H84" s="3"/>
      <c r="I84" s="3"/>
      <c r="J84" s="3"/>
    </row>
    <row r="85" spans="1:10" ht="12" customHeight="1">
      <c r="A85" s="3"/>
      <c r="B85" s="3"/>
      <c r="C85" s="3"/>
      <c r="D85" s="146"/>
      <c r="E85" s="3"/>
      <c r="F85" s="3"/>
      <c r="G85" s="3"/>
      <c r="H85" s="3"/>
      <c r="I85" s="3"/>
      <c r="J85" s="3"/>
    </row>
    <row r="86" spans="1:10" ht="12" customHeight="1">
      <c r="A86" s="3"/>
      <c r="B86" s="3"/>
      <c r="C86" s="3"/>
      <c r="D86" s="146"/>
      <c r="E86" s="3"/>
      <c r="F86" s="3"/>
      <c r="G86" s="3"/>
      <c r="H86" s="3"/>
      <c r="I86" s="3"/>
      <c r="J86" s="3"/>
    </row>
    <row r="87" spans="1:10" ht="12" customHeight="1">
      <c r="A87" s="3"/>
      <c r="B87" s="3"/>
      <c r="C87" s="3"/>
      <c r="D87" s="146"/>
      <c r="E87" s="3"/>
      <c r="F87" s="3"/>
      <c r="G87" s="3"/>
      <c r="H87" s="3"/>
      <c r="I87" s="3"/>
      <c r="J87" s="3"/>
    </row>
    <row r="88" spans="1:10" ht="12" customHeight="1">
      <c r="A88" s="3"/>
      <c r="B88" s="3"/>
      <c r="C88" s="3"/>
      <c r="D88" s="146"/>
      <c r="E88" s="3"/>
      <c r="F88" s="3"/>
      <c r="G88" s="3"/>
      <c r="H88" s="3"/>
      <c r="I88" s="3"/>
      <c r="J88" s="3"/>
    </row>
    <row r="89" spans="1:10" ht="12" customHeight="1">
      <c r="A89" s="3"/>
      <c r="B89" s="3"/>
      <c r="C89" s="3"/>
      <c r="D89" s="146"/>
      <c r="E89" s="3"/>
      <c r="F89" s="3"/>
      <c r="G89" s="3"/>
      <c r="H89" s="3"/>
      <c r="I89" s="3"/>
      <c r="J89" s="3"/>
    </row>
    <row r="90" spans="1:10" ht="12" customHeight="1">
      <c r="A90" s="3"/>
      <c r="B90" s="3"/>
      <c r="C90" s="3"/>
      <c r="D90" s="146"/>
      <c r="E90" s="3"/>
      <c r="F90" s="3"/>
      <c r="G90" s="3"/>
      <c r="H90" s="3"/>
      <c r="I90" s="3"/>
      <c r="J90" s="3"/>
    </row>
    <row r="91" ht="12" customHeight="1">
      <c r="D91" s="146"/>
    </row>
    <row r="92" ht="12" customHeight="1">
      <c r="D92" s="146"/>
    </row>
    <row r="93" ht="12" customHeight="1">
      <c r="D93" s="146"/>
    </row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</sheetData>
  <sheetProtection/>
  <mergeCells count="70">
    <mergeCell ref="A46:C46"/>
    <mergeCell ref="G46:H46"/>
    <mergeCell ref="I46:J46"/>
    <mergeCell ref="K46:L46"/>
    <mergeCell ref="A45:C45"/>
    <mergeCell ref="G45:H45"/>
    <mergeCell ref="I45:J45"/>
    <mergeCell ref="K45:L45"/>
    <mergeCell ref="A42:C42"/>
    <mergeCell ref="G42:H42"/>
    <mergeCell ref="I42:J42"/>
    <mergeCell ref="K42:L42"/>
    <mergeCell ref="A43:C43"/>
    <mergeCell ref="G43:H43"/>
    <mergeCell ref="I43:J43"/>
    <mergeCell ref="K43:L43"/>
    <mergeCell ref="A41:C41"/>
    <mergeCell ref="G41:H41"/>
    <mergeCell ref="I41:J41"/>
    <mergeCell ref="K41:L41"/>
    <mergeCell ref="A39:C39"/>
    <mergeCell ref="G39:H39"/>
    <mergeCell ref="I39:J39"/>
    <mergeCell ref="K39:L39"/>
    <mergeCell ref="A40:C40"/>
    <mergeCell ref="G40:H40"/>
    <mergeCell ref="I40:J40"/>
    <mergeCell ref="K40:L40"/>
    <mergeCell ref="A38:C38"/>
    <mergeCell ref="G38:H38"/>
    <mergeCell ref="I38:J38"/>
    <mergeCell ref="K38:L38"/>
    <mergeCell ref="A36:C36"/>
    <mergeCell ref="G36:H36"/>
    <mergeCell ref="I36:J36"/>
    <mergeCell ref="K36:L36"/>
    <mergeCell ref="A37:C37"/>
    <mergeCell ref="G37:H37"/>
    <mergeCell ref="I37:J37"/>
    <mergeCell ref="K37:L37"/>
    <mergeCell ref="A35:C35"/>
    <mergeCell ref="G35:H35"/>
    <mergeCell ref="I35:J35"/>
    <mergeCell ref="K35:L35"/>
    <mergeCell ref="A34:C34"/>
    <mergeCell ref="G34:H34"/>
    <mergeCell ref="I34:J34"/>
    <mergeCell ref="K34:L34"/>
    <mergeCell ref="D32:D33"/>
    <mergeCell ref="E32:E33"/>
    <mergeCell ref="F32:F33"/>
    <mergeCell ref="G32:H33"/>
    <mergeCell ref="I32:J33"/>
    <mergeCell ref="K32:L33"/>
    <mergeCell ref="D21:J22"/>
    <mergeCell ref="K21:K22"/>
    <mergeCell ref="D23:J24"/>
    <mergeCell ref="K23:K24"/>
    <mergeCell ref="I29:L31"/>
    <mergeCell ref="F29:H31"/>
    <mergeCell ref="A44:C44"/>
    <mergeCell ref="G44:H44"/>
    <mergeCell ref="I44:J44"/>
    <mergeCell ref="K44:L44"/>
    <mergeCell ref="F2:L3"/>
    <mergeCell ref="D16:J17"/>
    <mergeCell ref="K16:K17"/>
    <mergeCell ref="L16:L17"/>
    <mergeCell ref="E19:G19"/>
    <mergeCell ref="D20:J20"/>
  </mergeCells>
  <hyperlinks>
    <hyperlink ref="A30" r:id="rId1" display="consultantplus://offline/ref=39D6E382B245F263AEA18B143CA575F3692CF13D5AFE325F8647D2373Ci7L"/>
    <hyperlink ref="A33" r:id="rId2" display="consultantplus://offline/ref=39D6E382B245F263AEA18B143CA575F36D2EFF3459F26F558E1EDE35C03Ci7L"/>
  </hyperlinks>
  <printOptions/>
  <pageMargins left="0.3937007874015748" right="0.2362204724409449" top="0" bottom="0" header="0.31496062992125984" footer="0.31496062992125984"/>
  <pageSetup horizontalDpi="600" verticalDpi="600" orientation="portrait" paperSize="9" scale="64" r:id="rId3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6" sqref="O1:AM16384"/>
    </sheetView>
  </sheetViews>
  <sheetFormatPr defaultColWidth="9.140625" defaultRowHeight="15"/>
  <cols>
    <col min="1" max="1" width="13.28125" style="160" customWidth="1"/>
    <col min="2" max="2" width="5.00390625" style="160" customWidth="1"/>
    <col min="3" max="3" width="11.421875" style="161" customWidth="1"/>
    <col min="4" max="4" width="10.00390625" style="148" customWidth="1"/>
    <col min="5" max="5" width="9.28125" style="148" customWidth="1"/>
    <col min="6" max="6" width="9.7109375" style="148" customWidth="1"/>
    <col min="7" max="14" width="8.7109375" style="148" customWidth="1"/>
    <col min="15" max="15" width="9.421875" style="161" hidden="1" customWidth="1"/>
    <col min="16" max="16" width="10.00390625" style="148" hidden="1" customWidth="1"/>
    <col min="17" max="17" width="9.140625" style="148" hidden="1" customWidth="1"/>
    <col min="18" max="18" width="9.7109375" style="148" hidden="1" customWidth="1"/>
    <col min="19" max="26" width="8.7109375" style="148" hidden="1" customWidth="1"/>
    <col min="27" max="27" width="9.7109375" style="161" hidden="1" customWidth="1"/>
    <col min="28" max="28" width="10.28125" style="148" hidden="1" customWidth="1"/>
    <col min="29" max="29" width="9.421875" style="148" hidden="1" customWidth="1"/>
    <col min="30" max="30" width="10.00390625" style="148" hidden="1" customWidth="1"/>
    <col min="31" max="31" width="8.7109375" style="148" hidden="1" customWidth="1"/>
    <col min="32" max="38" width="9.28125" style="148" hidden="1" customWidth="1"/>
    <col min="39" max="39" width="11.421875" style="148" hidden="1" customWidth="1"/>
    <col min="40" max="40" width="11.421875" style="160" customWidth="1"/>
    <col min="41" max="16384" width="8.8515625" style="160" customWidth="1"/>
  </cols>
  <sheetData>
    <row r="1" spans="1:38" s="148" customFormat="1" ht="15" customHeight="1">
      <c r="A1" s="298" t="s">
        <v>96</v>
      </c>
      <c r="B1" s="300" t="s">
        <v>97</v>
      </c>
      <c r="C1" s="284" t="s">
        <v>98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  <c r="O1" s="284" t="s">
        <v>255</v>
      </c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6"/>
      <c r="AA1" s="284" t="s">
        <v>256</v>
      </c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6"/>
    </row>
    <row r="2" spans="1:38" s="148" customFormat="1" ht="27.75" customHeight="1">
      <c r="A2" s="299"/>
      <c r="B2" s="301"/>
      <c r="C2" s="287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9"/>
      <c r="O2" s="287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9"/>
      <c r="AA2" s="287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9"/>
    </row>
    <row r="3" spans="1:38" s="148" customFormat="1" ht="12">
      <c r="A3" s="299"/>
      <c r="B3" s="301"/>
      <c r="C3" s="290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2"/>
      <c r="O3" s="290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2"/>
      <c r="AA3" s="290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2"/>
    </row>
    <row r="4" spans="1:38" s="148" customFormat="1" ht="14.25" customHeight="1">
      <c r="A4" s="149"/>
      <c r="B4" s="150"/>
      <c r="C4" s="293" t="s">
        <v>104</v>
      </c>
      <c r="D4" s="295" t="s">
        <v>253</v>
      </c>
      <c r="E4" s="296"/>
      <c r="F4" s="297"/>
      <c r="G4" s="295" t="s">
        <v>254</v>
      </c>
      <c r="H4" s="296"/>
      <c r="I4" s="296"/>
      <c r="J4" s="296"/>
      <c r="K4" s="296"/>
      <c r="L4" s="296"/>
      <c r="M4" s="296"/>
      <c r="N4" s="297"/>
      <c r="O4" s="293" t="s">
        <v>104</v>
      </c>
      <c r="P4" s="295" t="s">
        <v>253</v>
      </c>
      <c r="Q4" s="296"/>
      <c r="R4" s="297"/>
      <c r="S4" s="295" t="s">
        <v>254</v>
      </c>
      <c r="T4" s="296"/>
      <c r="U4" s="296"/>
      <c r="V4" s="296"/>
      <c r="W4" s="296"/>
      <c r="X4" s="296"/>
      <c r="Y4" s="296"/>
      <c r="Z4" s="297"/>
      <c r="AA4" s="293" t="s">
        <v>104</v>
      </c>
      <c r="AB4" s="295" t="s">
        <v>253</v>
      </c>
      <c r="AC4" s="296"/>
      <c r="AD4" s="297"/>
      <c r="AE4" s="295" t="s">
        <v>254</v>
      </c>
      <c r="AF4" s="296"/>
      <c r="AG4" s="296"/>
      <c r="AH4" s="296"/>
      <c r="AI4" s="296"/>
      <c r="AJ4" s="296"/>
      <c r="AK4" s="296"/>
      <c r="AL4" s="297"/>
    </row>
    <row r="5" spans="1:38" s="148" customFormat="1" ht="47.25" customHeight="1">
      <c r="A5" s="149"/>
      <c r="B5" s="150"/>
      <c r="C5" s="294"/>
      <c r="D5" s="151" t="s">
        <v>252</v>
      </c>
      <c r="E5" s="152" t="s">
        <v>250</v>
      </c>
      <c r="F5" s="151">
        <v>740</v>
      </c>
      <c r="G5" s="151" t="s">
        <v>251</v>
      </c>
      <c r="H5" s="151">
        <v>707</v>
      </c>
      <c r="I5" s="151">
        <v>748</v>
      </c>
      <c r="J5" s="151">
        <v>731</v>
      </c>
      <c r="K5" s="151">
        <v>732</v>
      </c>
      <c r="L5" s="151">
        <v>733</v>
      </c>
      <c r="M5" s="151">
        <v>736</v>
      </c>
      <c r="N5" s="151">
        <v>793</v>
      </c>
      <c r="O5" s="294"/>
      <c r="P5" s="151" t="s">
        <v>252</v>
      </c>
      <c r="Q5" s="152" t="s">
        <v>250</v>
      </c>
      <c r="R5" s="151">
        <v>740</v>
      </c>
      <c r="S5" s="151" t="s">
        <v>251</v>
      </c>
      <c r="T5" s="151">
        <v>707</v>
      </c>
      <c r="U5" s="151">
        <v>748</v>
      </c>
      <c r="V5" s="151">
        <v>731</v>
      </c>
      <c r="W5" s="151">
        <v>732</v>
      </c>
      <c r="X5" s="151">
        <v>733</v>
      </c>
      <c r="Y5" s="151">
        <v>736</v>
      </c>
      <c r="Z5" s="151">
        <v>793</v>
      </c>
      <c r="AA5" s="294"/>
      <c r="AB5" s="151" t="s">
        <v>251</v>
      </c>
      <c r="AC5" s="152" t="s">
        <v>250</v>
      </c>
      <c r="AD5" s="151">
        <v>740</v>
      </c>
      <c r="AE5" s="151" t="s">
        <v>251</v>
      </c>
      <c r="AF5" s="151">
        <v>707</v>
      </c>
      <c r="AG5" s="151">
        <v>748</v>
      </c>
      <c r="AH5" s="151">
        <v>731</v>
      </c>
      <c r="AI5" s="151">
        <v>732</v>
      </c>
      <c r="AJ5" s="151">
        <v>733</v>
      </c>
      <c r="AK5" s="151">
        <v>736</v>
      </c>
      <c r="AL5" s="151">
        <v>793</v>
      </c>
    </row>
    <row r="6" spans="1:38" s="148" customFormat="1" ht="54.75" customHeight="1">
      <c r="A6" s="106" t="s">
        <v>108</v>
      </c>
      <c r="B6" s="153" t="s">
        <v>109</v>
      </c>
      <c r="C6" s="154">
        <f>SUM(D6,G6)</f>
        <v>0</v>
      </c>
      <c r="D6" s="115">
        <f>SUM(E6:F6)</f>
        <v>0</v>
      </c>
      <c r="E6" s="115"/>
      <c r="F6" s="115"/>
      <c r="G6" s="115">
        <f>SUM(H6:N6)</f>
        <v>0</v>
      </c>
      <c r="H6" s="115"/>
      <c r="I6" s="115"/>
      <c r="J6" s="115"/>
      <c r="K6" s="115"/>
      <c r="L6" s="115"/>
      <c r="M6" s="115"/>
      <c r="N6" s="115"/>
      <c r="O6" s="154">
        <f>SUM(P6,S6)</f>
        <v>0</v>
      </c>
      <c r="P6" s="115">
        <f>SUM(Q6:R6)</f>
        <v>0</v>
      </c>
      <c r="Q6" s="115"/>
      <c r="R6" s="115"/>
      <c r="S6" s="115">
        <f>SUM(T6:Z6)</f>
        <v>0</v>
      </c>
      <c r="T6" s="115"/>
      <c r="U6" s="115"/>
      <c r="V6" s="115"/>
      <c r="W6" s="115"/>
      <c r="X6" s="115"/>
      <c r="Y6" s="115"/>
      <c r="Z6" s="115"/>
      <c r="AA6" s="154">
        <f>SUM(AB6,AE6)</f>
        <v>0</v>
      </c>
      <c r="AB6" s="115">
        <f>SUM(AC6:AI6)</f>
        <v>0</v>
      </c>
      <c r="AC6" s="115"/>
      <c r="AD6" s="115"/>
      <c r="AE6" s="115">
        <f>SUM(AF6:AL6)</f>
        <v>0</v>
      </c>
      <c r="AF6" s="115"/>
      <c r="AG6" s="115"/>
      <c r="AH6" s="115"/>
      <c r="AI6" s="115"/>
      <c r="AJ6" s="115"/>
      <c r="AK6" s="115"/>
      <c r="AL6" s="115"/>
    </row>
    <row r="7" spans="1:38" s="148" customFormat="1" ht="24">
      <c r="A7" s="106" t="s">
        <v>110</v>
      </c>
      <c r="B7" s="153"/>
      <c r="C7" s="154">
        <f>SUM(C8:C9)</f>
        <v>18944500</v>
      </c>
      <c r="D7" s="115">
        <f>SUM(E7:F7)</f>
        <v>16262300</v>
      </c>
      <c r="E7" s="115">
        <f>SUM(E8:E9)</f>
        <v>2227600</v>
      </c>
      <c r="F7" s="115">
        <f>SUM(F8:F9)</f>
        <v>14034700</v>
      </c>
      <c r="G7" s="115">
        <f>SUM(H7:N7)</f>
        <v>2682300</v>
      </c>
      <c r="H7" s="115">
        <f aca="true" t="shared" si="0" ref="H7:N7">SUM(H8:H9)</f>
        <v>433100</v>
      </c>
      <c r="I7" s="115">
        <f t="shared" si="0"/>
        <v>414900</v>
      </c>
      <c r="J7" s="115">
        <f t="shared" si="0"/>
        <v>71600</v>
      </c>
      <c r="K7" s="115">
        <f t="shared" si="0"/>
        <v>259000</v>
      </c>
      <c r="L7" s="115">
        <f t="shared" si="0"/>
        <v>659900</v>
      </c>
      <c r="M7" s="115">
        <f t="shared" si="0"/>
        <v>683600</v>
      </c>
      <c r="N7" s="115">
        <f t="shared" si="0"/>
        <v>160200</v>
      </c>
      <c r="O7" s="154">
        <f>SUM(O8:O9)</f>
        <v>19385700</v>
      </c>
      <c r="P7" s="115">
        <f aca="true" t="shared" si="1" ref="P7:P35">SUM(Q7:R7)</f>
        <v>16594400</v>
      </c>
      <c r="Q7" s="115">
        <f>SUM(Q8:Q9)</f>
        <v>2559700</v>
      </c>
      <c r="R7" s="115">
        <f>SUM(R8:R9)</f>
        <v>14034700</v>
      </c>
      <c r="S7" s="115">
        <f>SUM(T7:Z7)</f>
        <v>2791300</v>
      </c>
      <c r="T7" s="115">
        <f aca="true" t="shared" si="2" ref="T7:Z7">SUM(T8:T9)</f>
        <v>433100</v>
      </c>
      <c r="U7" s="115">
        <f t="shared" si="2"/>
        <v>414900</v>
      </c>
      <c r="V7" s="115">
        <f t="shared" si="2"/>
        <v>76000</v>
      </c>
      <c r="W7" s="115">
        <f t="shared" si="2"/>
        <v>275700</v>
      </c>
      <c r="X7" s="115">
        <f t="shared" si="2"/>
        <v>701400</v>
      </c>
      <c r="Y7" s="115">
        <f t="shared" si="2"/>
        <v>721200</v>
      </c>
      <c r="Z7" s="115">
        <f t="shared" si="2"/>
        <v>169000</v>
      </c>
      <c r="AA7" s="154">
        <f>SUM(AA8:AA9)</f>
        <v>19583700</v>
      </c>
      <c r="AB7" s="115">
        <f>SUM(AC7:AD7)</f>
        <v>16667800</v>
      </c>
      <c r="AC7" s="115">
        <f>SUM(AC8:AC9)</f>
        <v>2633100</v>
      </c>
      <c r="AD7" s="115">
        <f>SUM(AD8:AD9)</f>
        <v>14034700</v>
      </c>
      <c r="AE7" s="115">
        <f aca="true" t="shared" si="3" ref="AE7:AE35">SUM(AF7:AL7)</f>
        <v>2915900</v>
      </c>
      <c r="AF7" s="115">
        <f aca="true" t="shared" si="4" ref="AF7:AL7">SUM(AF8:AF9)</f>
        <v>433100</v>
      </c>
      <c r="AG7" s="115">
        <f t="shared" si="4"/>
        <v>414900</v>
      </c>
      <c r="AH7" s="115">
        <f t="shared" si="4"/>
        <v>81700</v>
      </c>
      <c r="AI7" s="115">
        <f t="shared" si="4"/>
        <v>295800</v>
      </c>
      <c r="AJ7" s="115">
        <f t="shared" si="4"/>
        <v>745000</v>
      </c>
      <c r="AK7" s="115">
        <f t="shared" si="4"/>
        <v>765900</v>
      </c>
      <c r="AL7" s="115">
        <f t="shared" si="4"/>
        <v>179500</v>
      </c>
    </row>
    <row r="8" spans="1:38" s="148" customFormat="1" ht="58.5" customHeight="1">
      <c r="A8" s="106" t="s">
        <v>112</v>
      </c>
      <c r="B8" s="153" t="s">
        <v>109</v>
      </c>
      <c r="C8" s="154">
        <f>SUM(D8,G8)</f>
        <v>16262300</v>
      </c>
      <c r="D8" s="115">
        <f>SUM(E8:F8)</f>
        <v>16262300</v>
      </c>
      <c r="E8" s="80">
        <v>2227600</v>
      </c>
      <c r="F8" s="80">
        <v>14034700</v>
      </c>
      <c r="G8" s="115">
        <f aca="true" t="shared" si="5" ref="G8:G35">SUM(H8:N8)</f>
        <v>0</v>
      </c>
      <c r="H8" s="80"/>
      <c r="I8" s="80"/>
      <c r="J8" s="80"/>
      <c r="K8" s="80"/>
      <c r="L8" s="80"/>
      <c r="M8" s="80"/>
      <c r="N8" s="80"/>
      <c r="O8" s="154">
        <f>SUM(P8,S8)</f>
        <v>16594400</v>
      </c>
      <c r="P8" s="115">
        <f t="shared" si="1"/>
        <v>16594400</v>
      </c>
      <c r="Q8" s="80">
        <v>2559700</v>
      </c>
      <c r="R8" s="80">
        <v>14034700</v>
      </c>
      <c r="S8" s="115">
        <f aca="true" t="shared" si="6" ref="S8:S35">SUM(T8:Z8)</f>
        <v>0</v>
      </c>
      <c r="T8" s="80"/>
      <c r="U8" s="80"/>
      <c r="V8" s="80"/>
      <c r="W8" s="80"/>
      <c r="X8" s="80"/>
      <c r="Y8" s="80"/>
      <c r="Z8" s="80"/>
      <c r="AA8" s="154">
        <f>SUM(AB8,AE8)</f>
        <v>16667800</v>
      </c>
      <c r="AB8" s="115">
        <f>SUM(AC8:AD8)</f>
        <v>16667800</v>
      </c>
      <c r="AC8" s="80">
        <v>2633100</v>
      </c>
      <c r="AD8" s="80">
        <v>14034700</v>
      </c>
      <c r="AE8" s="115">
        <f t="shared" si="3"/>
        <v>0</v>
      </c>
      <c r="AF8" s="80"/>
      <c r="AG8" s="80"/>
      <c r="AH8" s="80"/>
      <c r="AI8" s="80"/>
      <c r="AJ8" s="80"/>
      <c r="AK8" s="80"/>
      <c r="AL8" s="80"/>
    </row>
    <row r="9" spans="1:38" s="148" customFormat="1" ht="21.75" customHeight="1">
      <c r="A9" s="106" t="s">
        <v>113</v>
      </c>
      <c r="B9" s="153" t="s">
        <v>109</v>
      </c>
      <c r="C9" s="154">
        <f>SUM(D9,G9)</f>
        <v>2682200</v>
      </c>
      <c r="D9" s="115">
        <f aca="true" t="shared" si="7" ref="D9:D35">SUM(E9:F9)</f>
        <v>0</v>
      </c>
      <c r="E9" s="80"/>
      <c r="F9" s="80"/>
      <c r="G9" s="115">
        <v>2682200</v>
      </c>
      <c r="H9" s="80">
        <v>433100</v>
      </c>
      <c r="I9" s="80">
        <v>414900</v>
      </c>
      <c r="J9" s="80">
        <v>71600</v>
      </c>
      <c r="K9" s="80">
        <v>259000</v>
      </c>
      <c r="L9" s="80">
        <v>659900</v>
      </c>
      <c r="M9" s="80">
        <v>683600</v>
      </c>
      <c r="N9" s="80">
        <v>160200</v>
      </c>
      <c r="O9" s="154">
        <f>SUM(P9,S9)</f>
        <v>2791300</v>
      </c>
      <c r="P9" s="115">
        <f t="shared" si="1"/>
        <v>0</v>
      </c>
      <c r="Q9" s="80"/>
      <c r="R9" s="80"/>
      <c r="S9" s="115">
        <f>SUM(T9:Z9)</f>
        <v>2791300</v>
      </c>
      <c r="T9" s="80">
        <v>433100</v>
      </c>
      <c r="U9" s="80">
        <v>414900</v>
      </c>
      <c r="V9" s="80">
        <v>76000</v>
      </c>
      <c r="W9" s="80">
        <v>275700</v>
      </c>
      <c r="X9" s="80">
        <v>701400</v>
      </c>
      <c r="Y9" s="80">
        <v>721200</v>
      </c>
      <c r="Z9" s="80">
        <v>169000</v>
      </c>
      <c r="AA9" s="154">
        <f>SUM(AB9,AE9)</f>
        <v>2915900</v>
      </c>
      <c r="AB9" s="115">
        <f>SUM(AC9:AD9)</f>
        <v>0</v>
      </c>
      <c r="AC9" s="80"/>
      <c r="AD9" s="80"/>
      <c r="AE9" s="115">
        <f t="shared" si="3"/>
        <v>2915900</v>
      </c>
      <c r="AF9" s="80">
        <v>433100</v>
      </c>
      <c r="AG9" s="80">
        <v>414900</v>
      </c>
      <c r="AH9" s="80">
        <v>81700</v>
      </c>
      <c r="AI9" s="80">
        <v>295800</v>
      </c>
      <c r="AJ9" s="80">
        <v>745000</v>
      </c>
      <c r="AK9" s="80">
        <v>765900</v>
      </c>
      <c r="AL9" s="80">
        <v>179500</v>
      </c>
    </row>
    <row r="10" spans="1:38" s="148" customFormat="1" ht="22.5">
      <c r="A10" s="155" t="s">
        <v>121</v>
      </c>
      <c r="B10" s="156">
        <v>900</v>
      </c>
      <c r="C10" s="154">
        <f>SUM(D10,G10)</f>
        <v>18944500</v>
      </c>
      <c r="D10" s="115">
        <f t="shared" si="7"/>
        <v>16262300</v>
      </c>
      <c r="E10" s="115">
        <f>SUM(E11:E16,E21:E29)</f>
        <v>2227600</v>
      </c>
      <c r="F10" s="115">
        <f>SUM(F11:F16,F21:F29)</f>
        <v>14034700</v>
      </c>
      <c r="G10" s="115">
        <f>SUM(H10:N10)</f>
        <v>2682200</v>
      </c>
      <c r="H10" s="115">
        <f aca="true" t="shared" si="8" ref="H10:N10">SUM(H11:H16,H21:H29)</f>
        <v>433100</v>
      </c>
      <c r="I10" s="115">
        <f t="shared" si="8"/>
        <v>414900</v>
      </c>
      <c r="J10" s="115">
        <f t="shared" si="8"/>
        <v>71600</v>
      </c>
      <c r="K10" s="115">
        <f t="shared" si="8"/>
        <v>258800</v>
      </c>
      <c r="L10" s="115">
        <f t="shared" si="8"/>
        <v>660000</v>
      </c>
      <c r="M10" s="115">
        <f t="shared" si="8"/>
        <v>683600</v>
      </c>
      <c r="N10" s="115">
        <f t="shared" si="8"/>
        <v>160200</v>
      </c>
      <c r="O10" s="154">
        <f>SUM(P10,S10)</f>
        <v>19385700</v>
      </c>
      <c r="P10" s="115">
        <f t="shared" si="1"/>
        <v>16594400</v>
      </c>
      <c r="Q10" s="115">
        <f>SUM(Q11:Q16,Q21:Q29)</f>
        <v>2559700</v>
      </c>
      <c r="R10" s="115">
        <f>SUM(R11:R16,R21:R29)</f>
        <v>14034700</v>
      </c>
      <c r="S10" s="115">
        <f>SUM(T10:Z10)</f>
        <v>2791300</v>
      </c>
      <c r="T10" s="115">
        <f aca="true" t="shared" si="9" ref="T10:Z10">SUM(T11:T16,T21:T29)</f>
        <v>433100</v>
      </c>
      <c r="U10" s="115">
        <f t="shared" si="9"/>
        <v>414900</v>
      </c>
      <c r="V10" s="115">
        <f t="shared" si="9"/>
        <v>76000</v>
      </c>
      <c r="W10" s="115">
        <f t="shared" si="9"/>
        <v>275700</v>
      </c>
      <c r="X10" s="115">
        <f t="shared" si="9"/>
        <v>701400</v>
      </c>
      <c r="Y10" s="115">
        <f t="shared" si="9"/>
        <v>721200</v>
      </c>
      <c r="Z10" s="115">
        <f t="shared" si="9"/>
        <v>169000</v>
      </c>
      <c r="AA10" s="154">
        <f>SUM(AB10,AE10)</f>
        <v>19583700</v>
      </c>
      <c r="AB10" s="115">
        <f>SUM(AC10:AD10)</f>
        <v>16667800</v>
      </c>
      <c r="AC10" s="115">
        <f>SUM(AC11:AC16,AC21:AC29)</f>
        <v>2633100</v>
      </c>
      <c r="AD10" s="115">
        <f>SUM(AD11:AD16,AD21:AD29)</f>
        <v>14034700</v>
      </c>
      <c r="AE10" s="115">
        <f>SUM(AE11:AE16,AE21:AE29)</f>
        <v>2915900</v>
      </c>
      <c r="AF10" s="115">
        <f aca="true" t="shared" si="10" ref="AF10:AL10">SUM(AF11:AF16,AF21:AF29)</f>
        <v>433100</v>
      </c>
      <c r="AG10" s="115">
        <f t="shared" si="10"/>
        <v>414900</v>
      </c>
      <c r="AH10" s="115">
        <f t="shared" si="10"/>
        <v>81700</v>
      </c>
      <c r="AI10" s="115">
        <f t="shared" si="10"/>
        <v>295800</v>
      </c>
      <c r="AJ10" s="115">
        <f t="shared" si="10"/>
        <v>745000</v>
      </c>
      <c r="AK10" s="115">
        <f t="shared" si="10"/>
        <v>765900</v>
      </c>
      <c r="AL10" s="115">
        <f t="shared" si="10"/>
        <v>179500</v>
      </c>
    </row>
    <row r="11" spans="1:38" s="148" customFormat="1" ht="12">
      <c r="A11" s="106" t="s">
        <v>124</v>
      </c>
      <c r="B11" s="153">
        <v>211</v>
      </c>
      <c r="C11" s="154">
        <f aca="true" t="shared" si="11" ref="C11:C35">SUM(D11,G11)</f>
        <v>11081300</v>
      </c>
      <c r="D11" s="115">
        <f t="shared" si="7"/>
        <v>10430000</v>
      </c>
      <c r="E11" s="80"/>
      <c r="F11" s="80">
        <v>10430000</v>
      </c>
      <c r="G11" s="115">
        <f t="shared" si="5"/>
        <v>651300</v>
      </c>
      <c r="H11" s="80">
        <v>332700</v>
      </c>
      <c r="I11" s="80">
        <v>318600</v>
      </c>
      <c r="J11" s="80"/>
      <c r="K11" s="80"/>
      <c r="L11" s="80"/>
      <c r="M11" s="80"/>
      <c r="N11" s="80"/>
      <c r="O11" s="154">
        <f aca="true" t="shared" si="12" ref="O11:O35">SUM(P11,S11)</f>
        <v>11081300</v>
      </c>
      <c r="P11" s="115">
        <f t="shared" si="1"/>
        <v>10430000</v>
      </c>
      <c r="Q11" s="80"/>
      <c r="R11" s="80">
        <v>10430000</v>
      </c>
      <c r="S11" s="115">
        <f t="shared" si="6"/>
        <v>651300</v>
      </c>
      <c r="T11" s="80">
        <v>332700</v>
      </c>
      <c r="U11" s="80">
        <v>318600</v>
      </c>
      <c r="V11" s="80"/>
      <c r="W11" s="80"/>
      <c r="X11" s="80"/>
      <c r="Y11" s="80"/>
      <c r="Z11" s="80"/>
      <c r="AA11" s="154">
        <f>SUM(AB11,AE11)</f>
        <v>11081300</v>
      </c>
      <c r="AB11" s="115">
        <f>SUM(AC11:AD11)</f>
        <v>10430000</v>
      </c>
      <c r="AC11" s="80"/>
      <c r="AD11" s="80">
        <v>10430000</v>
      </c>
      <c r="AE11" s="115">
        <f t="shared" si="3"/>
        <v>651300</v>
      </c>
      <c r="AF11" s="80">
        <v>332700</v>
      </c>
      <c r="AG11" s="80">
        <v>318600</v>
      </c>
      <c r="AH11" s="80"/>
      <c r="AI11" s="80"/>
      <c r="AJ11" s="80"/>
      <c r="AK11" s="80"/>
      <c r="AL11" s="80"/>
    </row>
    <row r="12" spans="1:38" s="148" customFormat="1" ht="12">
      <c r="A12" s="106" t="s">
        <v>125</v>
      </c>
      <c r="B12" s="153">
        <v>212</v>
      </c>
      <c r="C12" s="154">
        <f t="shared" si="11"/>
        <v>686600</v>
      </c>
      <c r="D12" s="115">
        <f t="shared" si="7"/>
        <v>3000</v>
      </c>
      <c r="E12" s="80">
        <v>3000</v>
      </c>
      <c r="F12" s="80"/>
      <c r="G12" s="115">
        <f t="shared" si="5"/>
        <v>683600</v>
      </c>
      <c r="H12" s="80"/>
      <c r="I12" s="80"/>
      <c r="J12" s="80"/>
      <c r="K12" s="80"/>
      <c r="L12" s="80"/>
      <c r="M12" s="80">
        <v>683600</v>
      </c>
      <c r="N12" s="80"/>
      <c r="O12" s="154">
        <f t="shared" si="12"/>
        <v>724200</v>
      </c>
      <c r="P12" s="115">
        <f t="shared" si="1"/>
        <v>3000</v>
      </c>
      <c r="Q12" s="80">
        <v>3000</v>
      </c>
      <c r="R12" s="80"/>
      <c r="S12" s="115">
        <f t="shared" si="6"/>
        <v>721200</v>
      </c>
      <c r="T12" s="80"/>
      <c r="U12" s="80"/>
      <c r="V12" s="80"/>
      <c r="W12" s="80"/>
      <c r="X12" s="80"/>
      <c r="Y12" s="80">
        <v>721200</v>
      </c>
      <c r="Z12" s="80"/>
      <c r="AA12" s="154">
        <f aca="true" t="shared" si="13" ref="AA12:AA35">SUM(AB12,AE12)</f>
        <v>768900</v>
      </c>
      <c r="AB12" s="115">
        <f aca="true" t="shared" si="14" ref="AB12:AB35">SUM(AC12:AD12)</f>
        <v>3000</v>
      </c>
      <c r="AC12" s="80">
        <v>3000</v>
      </c>
      <c r="AD12" s="80"/>
      <c r="AE12" s="115">
        <f t="shared" si="3"/>
        <v>765900</v>
      </c>
      <c r="AF12" s="80"/>
      <c r="AG12" s="80"/>
      <c r="AH12" s="80"/>
      <c r="AI12" s="80"/>
      <c r="AJ12" s="80"/>
      <c r="AK12" s="80">
        <v>765900</v>
      </c>
      <c r="AL12" s="80"/>
    </row>
    <row r="13" spans="1:38" s="148" customFormat="1" ht="36">
      <c r="A13" s="106" t="s">
        <v>126</v>
      </c>
      <c r="B13" s="153">
        <v>213</v>
      </c>
      <c r="C13" s="154">
        <f t="shared" si="11"/>
        <v>3344600</v>
      </c>
      <c r="D13" s="115">
        <f t="shared" si="7"/>
        <v>3147900</v>
      </c>
      <c r="E13" s="80"/>
      <c r="F13" s="80">
        <v>3147900</v>
      </c>
      <c r="G13" s="115">
        <f t="shared" si="5"/>
        <v>196700</v>
      </c>
      <c r="H13" s="80">
        <v>100400</v>
      </c>
      <c r="I13" s="80">
        <v>96300</v>
      </c>
      <c r="J13" s="80"/>
      <c r="K13" s="80"/>
      <c r="L13" s="80"/>
      <c r="M13" s="80"/>
      <c r="N13" s="80"/>
      <c r="O13" s="154">
        <f t="shared" si="12"/>
        <v>3344600</v>
      </c>
      <c r="P13" s="115">
        <f t="shared" si="1"/>
        <v>3147900</v>
      </c>
      <c r="Q13" s="80"/>
      <c r="R13" s="80">
        <v>3147900</v>
      </c>
      <c r="S13" s="115">
        <f t="shared" si="6"/>
        <v>196700</v>
      </c>
      <c r="T13" s="80">
        <v>100400</v>
      </c>
      <c r="U13" s="80">
        <v>96300</v>
      </c>
      <c r="V13" s="80"/>
      <c r="W13" s="80"/>
      <c r="X13" s="80"/>
      <c r="Y13" s="80"/>
      <c r="Z13" s="80"/>
      <c r="AA13" s="154">
        <f t="shared" si="13"/>
        <v>3344600</v>
      </c>
      <c r="AB13" s="115">
        <f t="shared" si="14"/>
        <v>3147900</v>
      </c>
      <c r="AC13" s="80"/>
      <c r="AD13" s="80">
        <v>3147900</v>
      </c>
      <c r="AE13" s="115">
        <f t="shared" si="3"/>
        <v>196700</v>
      </c>
      <c r="AF13" s="80">
        <v>100400</v>
      </c>
      <c r="AG13" s="80">
        <v>96300</v>
      </c>
      <c r="AH13" s="80"/>
      <c r="AI13" s="80"/>
      <c r="AJ13" s="80"/>
      <c r="AK13" s="80"/>
      <c r="AL13" s="80"/>
    </row>
    <row r="14" spans="1:38" s="148" customFormat="1" ht="35.25" customHeight="1">
      <c r="A14" s="106" t="s">
        <v>128</v>
      </c>
      <c r="B14" s="153">
        <v>221</v>
      </c>
      <c r="C14" s="154">
        <f t="shared" si="11"/>
        <v>32500</v>
      </c>
      <c r="D14" s="115">
        <f t="shared" si="7"/>
        <v>32500</v>
      </c>
      <c r="E14" s="80">
        <v>20000</v>
      </c>
      <c r="F14" s="80">
        <v>12500</v>
      </c>
      <c r="G14" s="115">
        <f t="shared" si="5"/>
        <v>0</v>
      </c>
      <c r="H14" s="80"/>
      <c r="I14" s="80"/>
      <c r="J14" s="80"/>
      <c r="K14" s="80"/>
      <c r="L14" s="80"/>
      <c r="M14" s="80"/>
      <c r="N14" s="80"/>
      <c r="O14" s="154">
        <f t="shared" si="12"/>
        <v>32500</v>
      </c>
      <c r="P14" s="115">
        <f t="shared" si="1"/>
        <v>32500</v>
      </c>
      <c r="Q14" s="80">
        <v>20000</v>
      </c>
      <c r="R14" s="80">
        <v>12500</v>
      </c>
      <c r="S14" s="115">
        <f t="shared" si="6"/>
        <v>0</v>
      </c>
      <c r="T14" s="80"/>
      <c r="U14" s="80"/>
      <c r="V14" s="80"/>
      <c r="W14" s="80"/>
      <c r="X14" s="80"/>
      <c r="Y14" s="80"/>
      <c r="Z14" s="80"/>
      <c r="AA14" s="154">
        <f t="shared" si="13"/>
        <v>32500</v>
      </c>
      <c r="AB14" s="115">
        <f t="shared" si="14"/>
        <v>32500</v>
      </c>
      <c r="AC14" s="80">
        <v>20000</v>
      </c>
      <c r="AD14" s="80">
        <v>12500</v>
      </c>
      <c r="AE14" s="115">
        <f t="shared" si="3"/>
        <v>0</v>
      </c>
      <c r="AF14" s="80"/>
      <c r="AG14" s="80"/>
      <c r="AH14" s="80"/>
      <c r="AI14" s="80"/>
      <c r="AJ14" s="80"/>
      <c r="AK14" s="80"/>
      <c r="AL14" s="80"/>
    </row>
    <row r="15" spans="1:38" s="148" customFormat="1" ht="24">
      <c r="A15" s="106" t="s">
        <v>129</v>
      </c>
      <c r="B15" s="153">
        <v>222</v>
      </c>
      <c r="C15" s="154">
        <f t="shared" si="11"/>
        <v>3500</v>
      </c>
      <c r="D15" s="115">
        <f t="shared" si="7"/>
        <v>3500</v>
      </c>
      <c r="E15" s="80">
        <v>3500</v>
      </c>
      <c r="F15" s="80"/>
      <c r="G15" s="115">
        <f t="shared" si="5"/>
        <v>0</v>
      </c>
      <c r="H15" s="80"/>
      <c r="I15" s="80"/>
      <c r="J15" s="80"/>
      <c r="K15" s="80"/>
      <c r="L15" s="80"/>
      <c r="M15" s="80"/>
      <c r="N15" s="80"/>
      <c r="O15" s="154">
        <f t="shared" si="12"/>
        <v>3500</v>
      </c>
      <c r="P15" s="115">
        <f t="shared" si="1"/>
        <v>3500</v>
      </c>
      <c r="Q15" s="80">
        <v>3500</v>
      </c>
      <c r="R15" s="80"/>
      <c r="S15" s="115">
        <f t="shared" si="6"/>
        <v>0</v>
      </c>
      <c r="T15" s="80"/>
      <c r="U15" s="80"/>
      <c r="V15" s="80"/>
      <c r="W15" s="80"/>
      <c r="X15" s="80"/>
      <c r="Y15" s="80"/>
      <c r="Z15" s="80"/>
      <c r="AA15" s="154">
        <f t="shared" si="13"/>
        <v>3500</v>
      </c>
      <c r="AB15" s="115">
        <f t="shared" si="14"/>
        <v>3500</v>
      </c>
      <c r="AC15" s="80">
        <v>3500</v>
      </c>
      <c r="AD15" s="80"/>
      <c r="AE15" s="115">
        <f t="shared" si="3"/>
        <v>0</v>
      </c>
      <c r="AF15" s="80"/>
      <c r="AG15" s="80"/>
      <c r="AH15" s="80"/>
      <c r="AI15" s="80"/>
      <c r="AJ15" s="80"/>
      <c r="AK15" s="80"/>
      <c r="AL15" s="80"/>
    </row>
    <row r="16" spans="1:38" s="157" customFormat="1" ht="24">
      <c r="A16" s="106" t="s">
        <v>130</v>
      </c>
      <c r="B16" s="153">
        <v>223</v>
      </c>
      <c r="C16" s="154">
        <f t="shared" si="11"/>
        <v>1304900</v>
      </c>
      <c r="D16" s="115">
        <f t="shared" si="7"/>
        <v>1304900</v>
      </c>
      <c r="E16" s="79">
        <f>SUM(E17:E20)</f>
        <v>1304900</v>
      </c>
      <c r="F16" s="79"/>
      <c r="G16" s="115">
        <f t="shared" si="5"/>
        <v>0</v>
      </c>
      <c r="H16" s="79"/>
      <c r="I16" s="79"/>
      <c r="J16" s="79"/>
      <c r="K16" s="79"/>
      <c r="L16" s="79"/>
      <c r="M16" s="79"/>
      <c r="N16" s="79"/>
      <c r="O16" s="154">
        <f t="shared" si="12"/>
        <v>1621200</v>
      </c>
      <c r="P16" s="115">
        <f t="shared" si="1"/>
        <v>1621200</v>
      </c>
      <c r="Q16" s="79">
        <f>SUM(Q17:Q20)</f>
        <v>1621200</v>
      </c>
      <c r="R16" s="79"/>
      <c r="S16" s="115">
        <f t="shared" si="6"/>
        <v>0</v>
      </c>
      <c r="T16" s="79"/>
      <c r="U16" s="79"/>
      <c r="V16" s="79"/>
      <c r="W16" s="79"/>
      <c r="X16" s="79"/>
      <c r="Y16" s="79"/>
      <c r="Z16" s="79"/>
      <c r="AA16" s="154">
        <f t="shared" si="13"/>
        <v>1690800</v>
      </c>
      <c r="AB16" s="115">
        <f t="shared" si="14"/>
        <v>1690800</v>
      </c>
      <c r="AC16" s="79">
        <f>SUM(AC17:AC20)</f>
        <v>1690800</v>
      </c>
      <c r="AD16" s="79"/>
      <c r="AE16" s="115">
        <f t="shared" si="3"/>
        <v>0</v>
      </c>
      <c r="AF16" s="79"/>
      <c r="AG16" s="79"/>
      <c r="AH16" s="79"/>
      <c r="AI16" s="79"/>
      <c r="AJ16" s="79"/>
      <c r="AK16" s="79"/>
      <c r="AL16" s="79"/>
    </row>
    <row r="17" spans="1:38" s="148" customFormat="1" ht="18" customHeight="1">
      <c r="A17" s="107" t="s">
        <v>131</v>
      </c>
      <c r="B17" s="158"/>
      <c r="C17" s="154">
        <f t="shared" si="11"/>
        <v>1085000</v>
      </c>
      <c r="D17" s="115">
        <f t="shared" si="7"/>
        <v>1085000</v>
      </c>
      <c r="E17" s="80">
        <v>1085000</v>
      </c>
      <c r="F17" s="80"/>
      <c r="G17" s="115">
        <f t="shared" si="5"/>
        <v>0</v>
      </c>
      <c r="H17" s="80"/>
      <c r="I17" s="80"/>
      <c r="J17" s="80"/>
      <c r="K17" s="80"/>
      <c r="L17" s="80"/>
      <c r="M17" s="80"/>
      <c r="N17" s="80"/>
      <c r="O17" s="154">
        <f t="shared" si="12"/>
        <v>1110900</v>
      </c>
      <c r="P17" s="115">
        <f t="shared" si="1"/>
        <v>1110900</v>
      </c>
      <c r="Q17" s="80">
        <v>1110900</v>
      </c>
      <c r="R17" s="80"/>
      <c r="S17" s="115">
        <f t="shared" si="6"/>
        <v>0</v>
      </c>
      <c r="T17" s="80"/>
      <c r="U17" s="80"/>
      <c r="V17" s="80"/>
      <c r="W17" s="80"/>
      <c r="X17" s="80"/>
      <c r="Y17" s="80"/>
      <c r="Z17" s="80"/>
      <c r="AA17" s="154">
        <f t="shared" si="13"/>
        <v>1148800</v>
      </c>
      <c r="AB17" s="115">
        <f t="shared" si="14"/>
        <v>1148800</v>
      </c>
      <c r="AC17" s="80">
        <v>1148800</v>
      </c>
      <c r="AD17" s="80"/>
      <c r="AE17" s="115">
        <f t="shared" si="3"/>
        <v>0</v>
      </c>
      <c r="AF17" s="80"/>
      <c r="AG17" s="80"/>
      <c r="AH17" s="80"/>
      <c r="AI17" s="80"/>
      <c r="AJ17" s="80"/>
      <c r="AK17" s="80"/>
      <c r="AL17" s="80"/>
    </row>
    <row r="18" spans="1:38" s="148" customFormat="1" ht="24">
      <c r="A18" s="107" t="s">
        <v>132</v>
      </c>
      <c r="B18" s="158"/>
      <c r="C18" s="154">
        <f t="shared" si="11"/>
        <v>159300</v>
      </c>
      <c r="D18" s="115">
        <f t="shared" si="7"/>
        <v>159300</v>
      </c>
      <c r="E18" s="80">
        <v>159300</v>
      </c>
      <c r="F18" s="80"/>
      <c r="G18" s="115">
        <f t="shared" si="5"/>
        <v>0</v>
      </c>
      <c r="H18" s="80"/>
      <c r="I18" s="80"/>
      <c r="J18" s="80"/>
      <c r="K18" s="80"/>
      <c r="L18" s="80"/>
      <c r="M18" s="80"/>
      <c r="N18" s="80"/>
      <c r="O18" s="154">
        <f t="shared" si="12"/>
        <v>446800</v>
      </c>
      <c r="P18" s="115">
        <f t="shared" si="1"/>
        <v>446800</v>
      </c>
      <c r="Q18" s="80">
        <v>446800</v>
      </c>
      <c r="R18" s="80"/>
      <c r="S18" s="115">
        <f t="shared" si="6"/>
        <v>0</v>
      </c>
      <c r="T18" s="80"/>
      <c r="U18" s="80"/>
      <c r="V18" s="80"/>
      <c r="W18" s="80"/>
      <c r="X18" s="80"/>
      <c r="Y18" s="80"/>
      <c r="Z18" s="80"/>
      <c r="AA18" s="154">
        <f t="shared" si="13"/>
        <v>474500</v>
      </c>
      <c r="AB18" s="115">
        <f t="shared" si="14"/>
        <v>474500</v>
      </c>
      <c r="AC18" s="80">
        <v>474500</v>
      </c>
      <c r="AD18" s="80"/>
      <c r="AE18" s="115">
        <f t="shared" si="3"/>
        <v>0</v>
      </c>
      <c r="AF18" s="80"/>
      <c r="AG18" s="80"/>
      <c r="AH18" s="80"/>
      <c r="AI18" s="80"/>
      <c r="AJ18" s="80"/>
      <c r="AK18" s="80"/>
      <c r="AL18" s="80"/>
    </row>
    <row r="19" spans="1:38" s="148" customFormat="1" ht="12">
      <c r="A19" s="107" t="s">
        <v>133</v>
      </c>
      <c r="B19" s="158"/>
      <c r="C19" s="154">
        <f t="shared" si="11"/>
        <v>60600</v>
      </c>
      <c r="D19" s="115">
        <f t="shared" si="7"/>
        <v>60600</v>
      </c>
      <c r="E19" s="80">
        <v>60600</v>
      </c>
      <c r="F19" s="80"/>
      <c r="G19" s="115">
        <f t="shared" si="5"/>
        <v>0</v>
      </c>
      <c r="H19" s="80"/>
      <c r="I19" s="80"/>
      <c r="J19" s="80"/>
      <c r="K19" s="80"/>
      <c r="L19" s="80"/>
      <c r="M19" s="80"/>
      <c r="N19" s="80"/>
      <c r="O19" s="154">
        <f t="shared" si="12"/>
        <v>63500</v>
      </c>
      <c r="P19" s="115">
        <f t="shared" si="1"/>
        <v>63500</v>
      </c>
      <c r="Q19" s="80">
        <v>63500</v>
      </c>
      <c r="R19" s="80"/>
      <c r="S19" s="115">
        <f t="shared" si="6"/>
        <v>0</v>
      </c>
      <c r="T19" s="80"/>
      <c r="U19" s="80"/>
      <c r="V19" s="80"/>
      <c r="W19" s="80"/>
      <c r="X19" s="80"/>
      <c r="Y19" s="80"/>
      <c r="Z19" s="80"/>
      <c r="AA19" s="154">
        <f t="shared" si="13"/>
        <v>67500</v>
      </c>
      <c r="AB19" s="115">
        <f t="shared" si="14"/>
        <v>67500</v>
      </c>
      <c r="AC19" s="80">
        <v>67500</v>
      </c>
      <c r="AD19" s="80"/>
      <c r="AE19" s="115">
        <f t="shared" si="3"/>
        <v>0</v>
      </c>
      <c r="AF19" s="80"/>
      <c r="AG19" s="80"/>
      <c r="AH19" s="80"/>
      <c r="AI19" s="80"/>
      <c r="AJ19" s="80"/>
      <c r="AK19" s="80"/>
      <c r="AL19" s="80"/>
    </row>
    <row r="20" spans="1:38" s="148" customFormat="1" ht="12">
      <c r="A20" s="107" t="s">
        <v>134</v>
      </c>
      <c r="B20" s="158"/>
      <c r="C20" s="154">
        <f t="shared" si="11"/>
        <v>0</v>
      </c>
      <c r="D20" s="115">
        <f t="shared" si="7"/>
        <v>0</v>
      </c>
      <c r="E20" s="80"/>
      <c r="F20" s="80"/>
      <c r="G20" s="115">
        <f t="shared" si="5"/>
        <v>0</v>
      </c>
      <c r="H20" s="80"/>
      <c r="I20" s="80"/>
      <c r="J20" s="80"/>
      <c r="K20" s="80"/>
      <c r="L20" s="80"/>
      <c r="M20" s="80"/>
      <c r="N20" s="80"/>
      <c r="O20" s="154">
        <f t="shared" si="12"/>
        <v>0</v>
      </c>
      <c r="P20" s="115">
        <f t="shared" si="1"/>
        <v>0</v>
      </c>
      <c r="Q20" s="80"/>
      <c r="R20" s="80"/>
      <c r="S20" s="115">
        <f t="shared" si="6"/>
        <v>0</v>
      </c>
      <c r="T20" s="80"/>
      <c r="U20" s="80"/>
      <c r="V20" s="80"/>
      <c r="W20" s="80"/>
      <c r="X20" s="80"/>
      <c r="Y20" s="80"/>
      <c r="Z20" s="80"/>
      <c r="AA20" s="154">
        <f t="shared" si="13"/>
        <v>0</v>
      </c>
      <c r="AB20" s="115">
        <f t="shared" si="14"/>
        <v>0</v>
      </c>
      <c r="AC20" s="80"/>
      <c r="AD20" s="80"/>
      <c r="AE20" s="115">
        <f t="shared" si="3"/>
        <v>0</v>
      </c>
      <c r="AF20" s="80"/>
      <c r="AG20" s="80"/>
      <c r="AH20" s="80"/>
      <c r="AI20" s="80"/>
      <c r="AJ20" s="80"/>
      <c r="AK20" s="80"/>
      <c r="AL20" s="80"/>
    </row>
    <row r="21" spans="1:38" s="148" customFormat="1" ht="36">
      <c r="A21" s="106" t="s">
        <v>135</v>
      </c>
      <c r="B21" s="153">
        <v>224</v>
      </c>
      <c r="C21" s="154">
        <f t="shared" si="11"/>
        <v>1100</v>
      </c>
      <c r="D21" s="115">
        <f t="shared" si="7"/>
        <v>1100</v>
      </c>
      <c r="E21" s="80">
        <v>1100</v>
      </c>
      <c r="F21" s="80"/>
      <c r="G21" s="115">
        <f t="shared" si="5"/>
        <v>0</v>
      </c>
      <c r="H21" s="80"/>
      <c r="I21" s="80"/>
      <c r="J21" s="80"/>
      <c r="K21" s="80"/>
      <c r="L21" s="80"/>
      <c r="M21" s="80"/>
      <c r="N21" s="80"/>
      <c r="O21" s="154">
        <f t="shared" si="12"/>
        <v>1100</v>
      </c>
      <c r="P21" s="115">
        <f t="shared" si="1"/>
        <v>1100</v>
      </c>
      <c r="Q21" s="80">
        <v>1100</v>
      </c>
      <c r="R21" s="80"/>
      <c r="S21" s="115">
        <f t="shared" si="6"/>
        <v>0</v>
      </c>
      <c r="T21" s="80"/>
      <c r="U21" s="80"/>
      <c r="V21" s="80"/>
      <c r="W21" s="80"/>
      <c r="X21" s="80"/>
      <c r="Y21" s="80"/>
      <c r="Z21" s="80"/>
      <c r="AA21" s="154">
        <f t="shared" si="13"/>
        <v>1100</v>
      </c>
      <c r="AB21" s="115">
        <f t="shared" si="14"/>
        <v>1100</v>
      </c>
      <c r="AC21" s="80">
        <v>1100</v>
      </c>
      <c r="AD21" s="80"/>
      <c r="AE21" s="115">
        <f t="shared" si="3"/>
        <v>0</v>
      </c>
      <c r="AF21" s="80"/>
      <c r="AG21" s="80"/>
      <c r="AH21" s="80"/>
      <c r="AI21" s="80"/>
      <c r="AJ21" s="80"/>
      <c r="AK21" s="80"/>
      <c r="AL21" s="80"/>
    </row>
    <row r="22" spans="1:38" s="148" customFormat="1" ht="36">
      <c r="A22" s="106" t="s">
        <v>136</v>
      </c>
      <c r="B22" s="153">
        <v>225</v>
      </c>
      <c r="C22" s="154">
        <f t="shared" si="11"/>
        <v>136100</v>
      </c>
      <c r="D22" s="115">
        <f t="shared" si="7"/>
        <v>136100</v>
      </c>
      <c r="E22" s="80">
        <v>136100</v>
      </c>
      <c r="F22" s="80"/>
      <c r="G22" s="115">
        <f t="shared" si="5"/>
        <v>0</v>
      </c>
      <c r="H22" s="80"/>
      <c r="I22" s="80"/>
      <c r="J22" s="80"/>
      <c r="K22" s="80"/>
      <c r="L22" s="80"/>
      <c r="M22" s="80"/>
      <c r="N22" s="80"/>
      <c r="O22" s="154">
        <f t="shared" si="12"/>
        <v>136100</v>
      </c>
      <c r="P22" s="115">
        <f t="shared" si="1"/>
        <v>136100</v>
      </c>
      <c r="Q22" s="80">
        <v>136100</v>
      </c>
      <c r="R22" s="80"/>
      <c r="S22" s="115">
        <f t="shared" si="6"/>
        <v>0</v>
      </c>
      <c r="T22" s="80"/>
      <c r="U22" s="80"/>
      <c r="V22" s="80"/>
      <c r="W22" s="80"/>
      <c r="X22" s="80"/>
      <c r="Y22" s="80"/>
      <c r="Z22" s="80"/>
      <c r="AA22" s="154">
        <f t="shared" si="13"/>
        <v>136100</v>
      </c>
      <c r="AB22" s="115">
        <f t="shared" si="14"/>
        <v>136100</v>
      </c>
      <c r="AC22" s="80">
        <v>136100</v>
      </c>
      <c r="AD22" s="80"/>
      <c r="AE22" s="115">
        <f t="shared" si="3"/>
        <v>0</v>
      </c>
      <c r="AF22" s="80"/>
      <c r="AG22" s="80"/>
      <c r="AH22" s="80"/>
      <c r="AI22" s="80"/>
      <c r="AJ22" s="80"/>
      <c r="AK22" s="80"/>
      <c r="AL22" s="80"/>
    </row>
    <row r="23" spans="1:38" s="148" customFormat="1" ht="24">
      <c r="A23" s="106" t="s">
        <v>137</v>
      </c>
      <c r="B23" s="153">
        <v>226</v>
      </c>
      <c r="C23" s="154">
        <f t="shared" si="11"/>
        <v>1007800</v>
      </c>
      <c r="D23" s="115">
        <f t="shared" si="7"/>
        <v>89000</v>
      </c>
      <c r="E23" s="80">
        <v>32000</v>
      </c>
      <c r="F23" s="80">
        <v>57000</v>
      </c>
      <c r="G23" s="115">
        <f t="shared" si="5"/>
        <v>918800</v>
      </c>
      <c r="H23" s="80"/>
      <c r="I23" s="80"/>
      <c r="J23" s="80"/>
      <c r="K23" s="80">
        <v>258800</v>
      </c>
      <c r="L23" s="80">
        <v>660000</v>
      </c>
      <c r="M23" s="80"/>
      <c r="N23" s="80"/>
      <c r="O23" s="154">
        <f t="shared" si="12"/>
        <v>1066100</v>
      </c>
      <c r="P23" s="115">
        <f t="shared" si="1"/>
        <v>89000</v>
      </c>
      <c r="Q23" s="80">
        <v>32000</v>
      </c>
      <c r="R23" s="80">
        <v>57000</v>
      </c>
      <c r="S23" s="115">
        <f t="shared" si="6"/>
        <v>977100</v>
      </c>
      <c r="T23" s="80"/>
      <c r="U23" s="80"/>
      <c r="V23" s="80"/>
      <c r="W23" s="80">
        <v>275700</v>
      </c>
      <c r="X23" s="80">
        <v>701400</v>
      </c>
      <c r="Y23" s="80"/>
      <c r="Z23" s="80"/>
      <c r="AA23" s="154">
        <f t="shared" si="13"/>
        <v>1129800</v>
      </c>
      <c r="AB23" s="115">
        <f t="shared" si="14"/>
        <v>89000</v>
      </c>
      <c r="AC23" s="80">
        <v>32000</v>
      </c>
      <c r="AD23" s="80">
        <v>57000</v>
      </c>
      <c r="AE23" s="115">
        <f t="shared" si="3"/>
        <v>1040800</v>
      </c>
      <c r="AF23" s="80"/>
      <c r="AG23" s="80"/>
      <c r="AH23" s="80"/>
      <c r="AI23" s="80">
        <v>295800</v>
      </c>
      <c r="AJ23" s="80">
        <v>745000</v>
      </c>
      <c r="AK23" s="80"/>
      <c r="AL23" s="80"/>
    </row>
    <row r="24" spans="1:38" s="148" customFormat="1" ht="48">
      <c r="A24" s="106" t="s">
        <v>141</v>
      </c>
      <c r="B24" s="153">
        <v>262</v>
      </c>
      <c r="C24" s="154">
        <f t="shared" si="11"/>
        <v>71600</v>
      </c>
      <c r="D24" s="115">
        <f t="shared" si="7"/>
        <v>0</v>
      </c>
      <c r="E24" s="80"/>
      <c r="F24" s="80"/>
      <c r="G24" s="115">
        <f t="shared" si="5"/>
        <v>71600</v>
      </c>
      <c r="H24" s="80"/>
      <c r="I24" s="80"/>
      <c r="J24" s="80">
        <v>71600</v>
      </c>
      <c r="K24" s="80"/>
      <c r="L24" s="80"/>
      <c r="M24" s="80"/>
      <c r="N24" s="80"/>
      <c r="O24" s="154">
        <f t="shared" si="12"/>
        <v>76000</v>
      </c>
      <c r="P24" s="115">
        <f t="shared" si="1"/>
        <v>0</v>
      </c>
      <c r="Q24" s="80"/>
      <c r="R24" s="80"/>
      <c r="S24" s="115">
        <f t="shared" si="6"/>
        <v>76000</v>
      </c>
      <c r="T24" s="80"/>
      <c r="U24" s="80"/>
      <c r="V24" s="80">
        <v>76000</v>
      </c>
      <c r="W24" s="80"/>
      <c r="X24" s="80"/>
      <c r="Y24" s="80"/>
      <c r="Z24" s="80"/>
      <c r="AA24" s="154">
        <f t="shared" si="13"/>
        <v>81700</v>
      </c>
      <c r="AB24" s="115">
        <f t="shared" si="14"/>
        <v>0</v>
      </c>
      <c r="AC24" s="80"/>
      <c r="AD24" s="80"/>
      <c r="AE24" s="115">
        <f t="shared" si="3"/>
        <v>81700</v>
      </c>
      <c r="AF24" s="80"/>
      <c r="AG24" s="80"/>
      <c r="AH24" s="80">
        <v>81700</v>
      </c>
      <c r="AI24" s="80"/>
      <c r="AJ24" s="80"/>
      <c r="AK24" s="80"/>
      <c r="AL24" s="80"/>
    </row>
    <row r="25" spans="1:38" s="148" customFormat="1" ht="76.5" customHeight="1">
      <c r="A25" s="106" t="s">
        <v>142</v>
      </c>
      <c r="B25" s="153">
        <v>263</v>
      </c>
      <c r="C25" s="154">
        <f t="shared" si="11"/>
        <v>160200</v>
      </c>
      <c r="D25" s="115">
        <f t="shared" si="7"/>
        <v>0</v>
      </c>
      <c r="E25" s="80"/>
      <c r="F25" s="80"/>
      <c r="G25" s="115">
        <f t="shared" si="5"/>
        <v>160200</v>
      </c>
      <c r="H25" s="80"/>
      <c r="I25" s="80"/>
      <c r="J25" s="80"/>
      <c r="K25" s="80"/>
      <c r="L25" s="80"/>
      <c r="M25" s="80"/>
      <c r="N25" s="80">
        <v>160200</v>
      </c>
      <c r="O25" s="154">
        <f t="shared" si="12"/>
        <v>169000</v>
      </c>
      <c r="P25" s="115">
        <f t="shared" si="1"/>
        <v>0</v>
      </c>
      <c r="Q25" s="80"/>
      <c r="R25" s="80"/>
      <c r="S25" s="115">
        <f t="shared" si="6"/>
        <v>169000</v>
      </c>
      <c r="T25" s="80"/>
      <c r="U25" s="80"/>
      <c r="V25" s="80"/>
      <c r="W25" s="80"/>
      <c r="X25" s="80"/>
      <c r="Y25" s="80"/>
      <c r="Z25" s="80">
        <v>169000</v>
      </c>
      <c r="AA25" s="154">
        <f t="shared" si="13"/>
        <v>179500</v>
      </c>
      <c r="AB25" s="115">
        <f t="shared" si="14"/>
        <v>0</v>
      </c>
      <c r="AC25" s="80"/>
      <c r="AD25" s="80"/>
      <c r="AE25" s="115">
        <f t="shared" si="3"/>
        <v>179500</v>
      </c>
      <c r="AF25" s="80"/>
      <c r="AG25" s="80"/>
      <c r="AH25" s="80"/>
      <c r="AI25" s="80"/>
      <c r="AJ25" s="80"/>
      <c r="AK25" s="80"/>
      <c r="AL25" s="80">
        <v>179500</v>
      </c>
    </row>
    <row r="26" spans="1:38" s="159" customFormat="1" ht="12">
      <c r="A26" s="106" t="s">
        <v>143</v>
      </c>
      <c r="B26" s="153">
        <v>290</v>
      </c>
      <c r="C26" s="154">
        <f t="shared" si="11"/>
        <v>266500</v>
      </c>
      <c r="D26" s="115">
        <f t="shared" si="7"/>
        <v>266500</v>
      </c>
      <c r="E26" s="80">
        <v>266500</v>
      </c>
      <c r="F26" s="80"/>
      <c r="G26" s="115">
        <f t="shared" si="5"/>
        <v>0</v>
      </c>
      <c r="H26" s="80"/>
      <c r="I26" s="80"/>
      <c r="J26" s="80"/>
      <c r="K26" s="80"/>
      <c r="L26" s="80"/>
      <c r="M26" s="80"/>
      <c r="N26" s="80"/>
      <c r="O26" s="154">
        <f t="shared" si="12"/>
        <v>266500</v>
      </c>
      <c r="P26" s="115">
        <f t="shared" si="1"/>
        <v>266500</v>
      </c>
      <c r="Q26" s="80">
        <v>266500</v>
      </c>
      <c r="R26" s="80"/>
      <c r="S26" s="115">
        <f t="shared" si="6"/>
        <v>0</v>
      </c>
      <c r="T26" s="80"/>
      <c r="U26" s="80"/>
      <c r="V26" s="80"/>
      <c r="W26" s="80"/>
      <c r="X26" s="80"/>
      <c r="Y26" s="80"/>
      <c r="Z26" s="80"/>
      <c r="AA26" s="154">
        <f t="shared" si="13"/>
        <v>266500</v>
      </c>
      <c r="AB26" s="115">
        <f t="shared" si="14"/>
        <v>266500</v>
      </c>
      <c r="AC26" s="80">
        <v>266500</v>
      </c>
      <c r="AD26" s="80"/>
      <c r="AE26" s="115">
        <f t="shared" si="3"/>
        <v>0</v>
      </c>
      <c r="AF26" s="80"/>
      <c r="AG26" s="80"/>
      <c r="AH26" s="80"/>
      <c r="AI26" s="80"/>
      <c r="AJ26" s="80"/>
      <c r="AK26" s="80"/>
      <c r="AL26" s="80"/>
    </row>
    <row r="27" spans="1:38" s="148" customFormat="1" ht="12">
      <c r="A27" s="106" t="s">
        <v>123</v>
      </c>
      <c r="B27" s="153"/>
      <c r="C27" s="154">
        <f t="shared" si="11"/>
        <v>0</v>
      </c>
      <c r="D27" s="115">
        <f t="shared" si="7"/>
        <v>0</v>
      </c>
      <c r="E27" s="81"/>
      <c r="F27" s="81"/>
      <c r="G27" s="115">
        <f t="shared" si="5"/>
        <v>0</v>
      </c>
      <c r="H27" s="81"/>
      <c r="I27" s="81"/>
      <c r="J27" s="81"/>
      <c r="K27" s="81"/>
      <c r="L27" s="81"/>
      <c r="M27" s="81"/>
      <c r="N27" s="81"/>
      <c r="O27" s="154">
        <f t="shared" si="12"/>
        <v>0</v>
      </c>
      <c r="P27" s="115">
        <f t="shared" si="1"/>
        <v>0</v>
      </c>
      <c r="Q27" s="81"/>
      <c r="R27" s="81"/>
      <c r="S27" s="115">
        <f t="shared" si="6"/>
        <v>0</v>
      </c>
      <c r="T27" s="81"/>
      <c r="U27" s="81"/>
      <c r="V27" s="81"/>
      <c r="W27" s="81"/>
      <c r="X27" s="81"/>
      <c r="Y27" s="81"/>
      <c r="Z27" s="81"/>
      <c r="AA27" s="154">
        <f t="shared" si="13"/>
        <v>0</v>
      </c>
      <c r="AB27" s="115">
        <f t="shared" si="14"/>
        <v>0</v>
      </c>
      <c r="AC27" s="81"/>
      <c r="AD27" s="81"/>
      <c r="AE27" s="115">
        <f t="shared" si="3"/>
        <v>0</v>
      </c>
      <c r="AF27" s="81"/>
      <c r="AG27" s="81"/>
      <c r="AH27" s="81"/>
      <c r="AI27" s="81"/>
      <c r="AJ27" s="81"/>
      <c r="AK27" s="81"/>
      <c r="AL27" s="81"/>
    </row>
    <row r="28" spans="1:38" s="148" customFormat="1" ht="48">
      <c r="A28" s="106" t="s">
        <v>145</v>
      </c>
      <c r="B28" s="153">
        <v>310</v>
      </c>
      <c r="C28" s="154">
        <f t="shared" si="11"/>
        <v>461400</v>
      </c>
      <c r="D28" s="115">
        <f t="shared" si="7"/>
        <v>461400</v>
      </c>
      <c r="E28" s="80">
        <v>106100</v>
      </c>
      <c r="F28" s="80">
        <v>355300</v>
      </c>
      <c r="G28" s="115">
        <f t="shared" si="5"/>
        <v>0</v>
      </c>
      <c r="H28" s="80"/>
      <c r="I28" s="80"/>
      <c r="J28" s="80"/>
      <c r="K28" s="80"/>
      <c r="L28" s="80"/>
      <c r="M28" s="80"/>
      <c r="N28" s="80"/>
      <c r="O28" s="154">
        <f t="shared" si="12"/>
        <v>477200</v>
      </c>
      <c r="P28" s="115">
        <f t="shared" si="1"/>
        <v>477200</v>
      </c>
      <c r="Q28" s="80">
        <v>121900</v>
      </c>
      <c r="R28" s="80">
        <v>355300</v>
      </c>
      <c r="S28" s="115">
        <f t="shared" si="6"/>
        <v>0</v>
      </c>
      <c r="T28" s="80"/>
      <c r="U28" s="80"/>
      <c r="V28" s="80"/>
      <c r="W28" s="80"/>
      <c r="X28" s="80"/>
      <c r="Y28" s="80"/>
      <c r="Z28" s="80"/>
      <c r="AA28" s="154">
        <f t="shared" si="13"/>
        <v>480700</v>
      </c>
      <c r="AB28" s="115">
        <f t="shared" si="14"/>
        <v>480700</v>
      </c>
      <c r="AC28" s="80">
        <v>125400</v>
      </c>
      <c r="AD28" s="80">
        <v>355300</v>
      </c>
      <c r="AE28" s="115">
        <f t="shared" si="3"/>
        <v>0</v>
      </c>
      <c r="AF28" s="80"/>
      <c r="AG28" s="80"/>
      <c r="AH28" s="80"/>
      <c r="AI28" s="80"/>
      <c r="AJ28" s="80"/>
      <c r="AK28" s="80"/>
      <c r="AL28" s="80"/>
    </row>
    <row r="29" spans="1:38" s="157" customFormat="1" ht="48">
      <c r="A29" s="106" t="s">
        <v>148</v>
      </c>
      <c r="B29" s="153">
        <v>340</v>
      </c>
      <c r="C29" s="154">
        <f t="shared" si="11"/>
        <v>386400</v>
      </c>
      <c r="D29" s="115">
        <f t="shared" si="7"/>
        <v>386400</v>
      </c>
      <c r="E29" s="79">
        <f>SUM(E30:E35)</f>
        <v>354400</v>
      </c>
      <c r="F29" s="79">
        <f>SUM(F30:F35)</f>
        <v>32000</v>
      </c>
      <c r="G29" s="115">
        <f t="shared" si="5"/>
        <v>0</v>
      </c>
      <c r="H29" s="79"/>
      <c r="I29" s="79"/>
      <c r="J29" s="79"/>
      <c r="K29" s="79"/>
      <c r="L29" s="79"/>
      <c r="M29" s="79"/>
      <c r="N29" s="79"/>
      <c r="O29" s="154">
        <f t="shared" si="12"/>
        <v>386400</v>
      </c>
      <c r="P29" s="115">
        <f t="shared" si="1"/>
        <v>386400</v>
      </c>
      <c r="Q29" s="79">
        <f>SUM(Q30:Q35)</f>
        <v>354400</v>
      </c>
      <c r="R29" s="79">
        <f>SUM(R30:R35)</f>
        <v>32000</v>
      </c>
      <c r="S29" s="115">
        <f t="shared" si="6"/>
        <v>0</v>
      </c>
      <c r="T29" s="79"/>
      <c r="U29" s="79"/>
      <c r="V29" s="79"/>
      <c r="W29" s="79"/>
      <c r="X29" s="79"/>
      <c r="Y29" s="79"/>
      <c r="Z29" s="79"/>
      <c r="AA29" s="154">
        <f t="shared" si="13"/>
        <v>386700</v>
      </c>
      <c r="AB29" s="115">
        <f t="shared" si="14"/>
        <v>386700</v>
      </c>
      <c r="AC29" s="79">
        <f>SUM(AC30:AC35)</f>
        <v>354700</v>
      </c>
      <c r="AD29" s="79">
        <f>SUM(AD30:AD35)</f>
        <v>32000</v>
      </c>
      <c r="AE29" s="115">
        <f t="shared" si="3"/>
        <v>0</v>
      </c>
      <c r="AF29" s="79"/>
      <c r="AG29" s="79"/>
      <c r="AH29" s="79"/>
      <c r="AI29" s="79"/>
      <c r="AJ29" s="79"/>
      <c r="AK29" s="79"/>
      <c r="AL29" s="79"/>
    </row>
    <row r="30" spans="1:38" s="148" customFormat="1" ht="12">
      <c r="A30" s="107" t="s">
        <v>149</v>
      </c>
      <c r="B30" s="158"/>
      <c r="C30" s="154">
        <f t="shared" si="11"/>
        <v>212600</v>
      </c>
      <c r="D30" s="115">
        <f t="shared" si="7"/>
        <v>212600</v>
      </c>
      <c r="E30" s="80">
        <v>212600</v>
      </c>
      <c r="F30" s="80"/>
      <c r="G30" s="115">
        <f t="shared" si="5"/>
        <v>0</v>
      </c>
      <c r="H30" s="80"/>
      <c r="I30" s="80"/>
      <c r="J30" s="80"/>
      <c r="K30" s="80"/>
      <c r="L30" s="80"/>
      <c r="M30" s="80"/>
      <c r="N30" s="80"/>
      <c r="O30" s="154">
        <f t="shared" si="12"/>
        <v>212600</v>
      </c>
      <c r="P30" s="115">
        <f t="shared" si="1"/>
        <v>212600</v>
      </c>
      <c r="Q30" s="80">
        <v>212600</v>
      </c>
      <c r="R30" s="80"/>
      <c r="S30" s="115">
        <f t="shared" si="6"/>
        <v>0</v>
      </c>
      <c r="T30" s="80"/>
      <c r="U30" s="80"/>
      <c r="V30" s="80"/>
      <c r="W30" s="80"/>
      <c r="X30" s="80"/>
      <c r="Y30" s="80"/>
      <c r="Z30" s="80"/>
      <c r="AA30" s="154">
        <f t="shared" si="13"/>
        <v>212600</v>
      </c>
      <c r="AB30" s="115">
        <f t="shared" si="14"/>
        <v>212600</v>
      </c>
      <c r="AC30" s="80">
        <v>212600</v>
      </c>
      <c r="AD30" s="80"/>
      <c r="AE30" s="115">
        <f t="shared" si="3"/>
        <v>0</v>
      </c>
      <c r="AF30" s="80"/>
      <c r="AG30" s="80"/>
      <c r="AH30" s="80"/>
      <c r="AI30" s="80"/>
      <c r="AJ30" s="80"/>
      <c r="AK30" s="80"/>
      <c r="AL30" s="80"/>
    </row>
    <row r="31" spans="1:38" s="148" customFormat="1" ht="24">
      <c r="A31" s="107" t="s">
        <v>150</v>
      </c>
      <c r="B31" s="158"/>
      <c r="C31" s="154">
        <f t="shared" si="11"/>
        <v>0</v>
      </c>
      <c r="D31" s="115">
        <f t="shared" si="7"/>
        <v>0</v>
      </c>
      <c r="E31" s="80"/>
      <c r="F31" s="80"/>
      <c r="G31" s="115">
        <f t="shared" si="5"/>
        <v>0</v>
      </c>
      <c r="H31" s="80"/>
      <c r="I31" s="80"/>
      <c r="J31" s="80"/>
      <c r="K31" s="80"/>
      <c r="L31" s="80"/>
      <c r="M31" s="80"/>
      <c r="N31" s="80"/>
      <c r="O31" s="154">
        <f t="shared" si="12"/>
        <v>0</v>
      </c>
      <c r="P31" s="115">
        <f t="shared" si="1"/>
        <v>0</v>
      </c>
      <c r="Q31" s="80"/>
      <c r="R31" s="80"/>
      <c r="S31" s="115">
        <f t="shared" si="6"/>
        <v>0</v>
      </c>
      <c r="T31" s="80"/>
      <c r="U31" s="80"/>
      <c r="V31" s="80"/>
      <c r="W31" s="80"/>
      <c r="X31" s="80"/>
      <c r="Y31" s="80"/>
      <c r="Z31" s="80"/>
      <c r="AA31" s="154">
        <f t="shared" si="13"/>
        <v>0</v>
      </c>
      <c r="AB31" s="115">
        <f t="shared" si="14"/>
        <v>0</v>
      </c>
      <c r="AC31" s="80"/>
      <c r="AD31" s="80"/>
      <c r="AE31" s="115">
        <f t="shared" si="3"/>
        <v>0</v>
      </c>
      <c r="AF31" s="80"/>
      <c r="AG31" s="80"/>
      <c r="AH31" s="80"/>
      <c r="AI31" s="80"/>
      <c r="AJ31" s="80"/>
      <c r="AK31" s="80"/>
      <c r="AL31" s="80"/>
    </row>
    <row r="32" spans="1:38" s="148" customFormat="1" ht="12">
      <c r="A32" s="107" t="s">
        <v>151</v>
      </c>
      <c r="B32" s="158"/>
      <c r="C32" s="154">
        <f t="shared" si="11"/>
        <v>500</v>
      </c>
      <c r="D32" s="115">
        <f t="shared" si="7"/>
        <v>500</v>
      </c>
      <c r="E32" s="80">
        <v>500</v>
      </c>
      <c r="F32" s="80"/>
      <c r="G32" s="115">
        <f t="shared" si="5"/>
        <v>0</v>
      </c>
      <c r="H32" s="80"/>
      <c r="I32" s="80"/>
      <c r="J32" s="80"/>
      <c r="K32" s="80"/>
      <c r="L32" s="80"/>
      <c r="M32" s="80"/>
      <c r="N32" s="80"/>
      <c r="O32" s="154">
        <f t="shared" si="12"/>
        <v>500</v>
      </c>
      <c r="P32" s="115">
        <f t="shared" si="1"/>
        <v>500</v>
      </c>
      <c r="Q32" s="80">
        <v>500</v>
      </c>
      <c r="R32" s="80"/>
      <c r="S32" s="115">
        <f t="shared" si="6"/>
        <v>0</v>
      </c>
      <c r="T32" s="80"/>
      <c r="U32" s="80"/>
      <c r="V32" s="80"/>
      <c r="W32" s="80"/>
      <c r="X32" s="80"/>
      <c r="Y32" s="80"/>
      <c r="Z32" s="80"/>
      <c r="AA32" s="154">
        <f t="shared" si="13"/>
        <v>500</v>
      </c>
      <c r="AB32" s="115">
        <f t="shared" si="14"/>
        <v>500</v>
      </c>
      <c r="AC32" s="80">
        <v>500</v>
      </c>
      <c r="AD32" s="80"/>
      <c r="AE32" s="115">
        <f t="shared" si="3"/>
        <v>0</v>
      </c>
      <c r="AF32" s="80"/>
      <c r="AG32" s="80"/>
      <c r="AH32" s="80"/>
      <c r="AI32" s="80"/>
      <c r="AJ32" s="80"/>
      <c r="AK32" s="80"/>
      <c r="AL32" s="80"/>
    </row>
    <row r="33" spans="1:38" s="148" customFormat="1" ht="24">
      <c r="A33" s="107" t="s">
        <v>152</v>
      </c>
      <c r="B33" s="158"/>
      <c r="C33" s="154">
        <f t="shared" si="11"/>
        <v>0</v>
      </c>
      <c r="D33" s="115">
        <f t="shared" si="7"/>
        <v>0</v>
      </c>
      <c r="E33" s="80"/>
      <c r="F33" s="80"/>
      <c r="G33" s="115">
        <f t="shared" si="5"/>
        <v>0</v>
      </c>
      <c r="H33" s="80"/>
      <c r="I33" s="80"/>
      <c r="J33" s="80"/>
      <c r="K33" s="80"/>
      <c r="L33" s="80"/>
      <c r="M33" s="80"/>
      <c r="N33" s="80"/>
      <c r="O33" s="154">
        <f t="shared" si="12"/>
        <v>0</v>
      </c>
      <c r="P33" s="115">
        <f t="shared" si="1"/>
        <v>0</v>
      </c>
      <c r="Q33" s="80"/>
      <c r="R33" s="80"/>
      <c r="S33" s="115">
        <f t="shared" si="6"/>
        <v>0</v>
      </c>
      <c r="T33" s="80"/>
      <c r="U33" s="80"/>
      <c r="V33" s="80"/>
      <c r="W33" s="80"/>
      <c r="X33" s="80"/>
      <c r="Y33" s="80"/>
      <c r="Z33" s="80"/>
      <c r="AA33" s="154">
        <f t="shared" si="13"/>
        <v>0</v>
      </c>
      <c r="AB33" s="115">
        <f t="shared" si="14"/>
        <v>0</v>
      </c>
      <c r="AC33" s="80"/>
      <c r="AD33" s="80"/>
      <c r="AE33" s="115">
        <f t="shared" si="3"/>
        <v>0</v>
      </c>
      <c r="AF33" s="80"/>
      <c r="AG33" s="80"/>
      <c r="AH33" s="80"/>
      <c r="AI33" s="80"/>
      <c r="AJ33" s="80"/>
      <c r="AK33" s="80"/>
      <c r="AL33" s="80"/>
    </row>
    <row r="34" spans="1:38" s="148" customFormat="1" ht="36">
      <c r="A34" s="107" t="s">
        <v>153</v>
      </c>
      <c r="B34" s="158"/>
      <c r="C34" s="154">
        <f t="shared" si="11"/>
        <v>0</v>
      </c>
      <c r="D34" s="115">
        <f t="shared" si="7"/>
        <v>0</v>
      </c>
      <c r="E34" s="80"/>
      <c r="F34" s="80"/>
      <c r="G34" s="115">
        <f t="shared" si="5"/>
        <v>0</v>
      </c>
      <c r="H34" s="80"/>
      <c r="I34" s="80"/>
      <c r="J34" s="80"/>
      <c r="K34" s="80"/>
      <c r="L34" s="80"/>
      <c r="M34" s="80"/>
      <c r="N34" s="80"/>
      <c r="O34" s="154">
        <f t="shared" si="12"/>
        <v>0</v>
      </c>
      <c r="P34" s="115">
        <f t="shared" si="1"/>
        <v>0</v>
      </c>
      <c r="Q34" s="80"/>
      <c r="R34" s="80"/>
      <c r="S34" s="115">
        <f t="shared" si="6"/>
        <v>0</v>
      </c>
      <c r="T34" s="80"/>
      <c r="U34" s="80"/>
      <c r="V34" s="80"/>
      <c r="W34" s="80"/>
      <c r="X34" s="80"/>
      <c r="Y34" s="80"/>
      <c r="Z34" s="80"/>
      <c r="AA34" s="154">
        <f t="shared" si="13"/>
        <v>0</v>
      </c>
      <c r="AB34" s="115">
        <f t="shared" si="14"/>
        <v>0</v>
      </c>
      <c r="AC34" s="80"/>
      <c r="AD34" s="80"/>
      <c r="AE34" s="115">
        <f t="shared" si="3"/>
        <v>0</v>
      </c>
      <c r="AF34" s="80"/>
      <c r="AG34" s="80"/>
      <c r="AH34" s="80"/>
      <c r="AI34" s="80"/>
      <c r="AJ34" s="80"/>
      <c r="AK34" s="80"/>
      <c r="AL34" s="80"/>
    </row>
    <row r="35" spans="1:38" s="148" customFormat="1" ht="24">
      <c r="A35" s="107" t="s">
        <v>154</v>
      </c>
      <c r="B35" s="158"/>
      <c r="C35" s="154">
        <f t="shared" si="11"/>
        <v>173300</v>
      </c>
      <c r="D35" s="115">
        <f t="shared" si="7"/>
        <v>173300</v>
      </c>
      <c r="E35" s="80">
        <v>141300</v>
      </c>
      <c r="F35" s="80">
        <v>32000</v>
      </c>
      <c r="G35" s="115">
        <f t="shared" si="5"/>
        <v>0</v>
      </c>
      <c r="H35" s="80"/>
      <c r="I35" s="80"/>
      <c r="J35" s="80"/>
      <c r="K35" s="80"/>
      <c r="L35" s="80"/>
      <c r="M35" s="80"/>
      <c r="N35" s="80"/>
      <c r="O35" s="154">
        <f t="shared" si="12"/>
        <v>173300</v>
      </c>
      <c r="P35" s="115">
        <f t="shared" si="1"/>
        <v>173300</v>
      </c>
      <c r="Q35" s="80">
        <v>141300</v>
      </c>
      <c r="R35" s="80">
        <v>32000</v>
      </c>
      <c r="S35" s="115">
        <f t="shared" si="6"/>
        <v>0</v>
      </c>
      <c r="T35" s="80"/>
      <c r="U35" s="80"/>
      <c r="V35" s="80"/>
      <c r="W35" s="80"/>
      <c r="X35" s="80"/>
      <c r="Y35" s="80"/>
      <c r="Z35" s="80"/>
      <c r="AA35" s="154">
        <f t="shared" si="13"/>
        <v>173600</v>
      </c>
      <c r="AB35" s="115">
        <f t="shared" si="14"/>
        <v>173600</v>
      </c>
      <c r="AC35" s="80">
        <v>141600</v>
      </c>
      <c r="AD35" s="80">
        <v>32000</v>
      </c>
      <c r="AE35" s="115">
        <f t="shared" si="3"/>
        <v>0</v>
      </c>
      <c r="AF35" s="80"/>
      <c r="AG35" s="80"/>
      <c r="AH35" s="80"/>
      <c r="AI35" s="80"/>
      <c r="AJ35" s="80"/>
      <c r="AK35" s="80"/>
      <c r="AL35" s="80"/>
    </row>
  </sheetData>
  <sheetProtection/>
  <mergeCells count="14">
    <mergeCell ref="P4:R4"/>
    <mergeCell ref="S4:Z4"/>
    <mergeCell ref="A1:A3"/>
    <mergeCell ref="B1:B3"/>
    <mergeCell ref="AA1:AL3"/>
    <mergeCell ref="AA4:AA5"/>
    <mergeCell ref="AB4:AD4"/>
    <mergeCell ref="AE4:AL4"/>
    <mergeCell ref="C1:N3"/>
    <mergeCell ref="C4:C5"/>
    <mergeCell ref="D4:F4"/>
    <mergeCell ref="G4:N4"/>
    <mergeCell ref="O1:Z3"/>
    <mergeCell ref="O4:O5"/>
  </mergeCells>
  <printOptions/>
  <pageMargins left="0.25" right="0.25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2014-02-10T12:57:05Z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